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 activeTab="6"/>
  </bookViews>
  <sheets>
    <sheet name="Abril" sheetId="1" r:id="rId1"/>
    <sheet name="Maio" sheetId="3" r:id="rId2"/>
    <sheet name="Junho" sheetId="4" r:id="rId3"/>
    <sheet name="Julho" sheetId="5" r:id="rId4"/>
    <sheet name="Agosto" sheetId="6" r:id="rId5"/>
    <sheet name="Setembro" sheetId="8" r:id="rId6"/>
    <sheet name="Outubro" sheetId="7" r:id="rId7"/>
    <sheet name="Novembro" sheetId="9" r:id="rId8"/>
    <sheet name="Dezembro" sheetId="10" r:id="rId9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" i="10" l="1"/>
  <c r="AG15" i="10"/>
  <c r="AG14" i="10"/>
  <c r="AH13" i="10"/>
  <c r="AG13" i="10"/>
  <c r="AG12" i="10"/>
  <c r="AH11" i="10"/>
  <c r="AG11" i="10"/>
  <c r="AG10" i="10"/>
  <c r="AH10" i="10" s="1"/>
  <c r="AG9" i="10"/>
  <c r="AH9" i="10" s="1"/>
  <c r="AG8" i="10"/>
  <c r="AH8" i="10" s="1"/>
  <c r="AG7" i="10"/>
  <c r="AH7" i="10" s="1"/>
  <c r="AG6" i="10"/>
  <c r="AH6" i="10" s="1"/>
  <c r="AH5" i="10"/>
  <c r="AG5" i="10"/>
  <c r="AG4" i="10"/>
  <c r="AH4" i="10" s="1"/>
  <c r="AG3" i="10"/>
  <c r="AH3" i="10" s="1"/>
  <c r="AG2" i="10"/>
  <c r="AF16" i="9"/>
  <c r="AF15" i="9"/>
  <c r="AF14" i="9"/>
  <c r="AF13" i="9"/>
  <c r="AG13" i="9" s="1"/>
  <c r="AF12" i="9"/>
  <c r="AF11" i="9"/>
  <c r="AG11" i="9" s="1"/>
  <c r="AF10" i="9"/>
  <c r="AG10" i="9" s="1"/>
  <c r="AF9" i="9"/>
  <c r="AG9" i="9" s="1"/>
  <c r="AF8" i="9"/>
  <c r="AG8" i="9" s="1"/>
  <c r="AF7" i="9"/>
  <c r="AG7" i="9" s="1"/>
  <c r="AF6" i="9"/>
  <c r="AG6" i="9" s="1"/>
  <c r="AF5" i="9"/>
  <c r="AG5" i="9" s="1"/>
  <c r="AF4" i="9"/>
  <c r="AG4" i="9" s="1"/>
  <c r="AF3" i="9"/>
  <c r="AG3" i="9" s="1"/>
  <c r="AF2" i="9"/>
  <c r="AF9" i="8"/>
  <c r="AG9" i="8" s="1"/>
  <c r="AG6" i="8"/>
  <c r="AF16" i="8"/>
  <c r="AH5" i="6"/>
  <c r="AG2" i="6"/>
  <c r="AG15" i="5"/>
  <c r="AG14" i="5"/>
  <c r="AF15" i="8"/>
  <c r="AF14" i="8"/>
  <c r="AF13" i="8"/>
  <c r="AG13" i="8" s="1"/>
  <c r="AF12" i="8"/>
  <c r="AF11" i="8"/>
  <c r="AG11" i="8" s="1"/>
  <c r="AF10" i="8"/>
  <c r="AG10" i="8" s="1"/>
  <c r="AF8" i="8"/>
  <c r="AG8" i="8" s="1"/>
  <c r="AF7" i="8"/>
  <c r="AG7" i="8" s="1"/>
  <c r="AF6" i="8"/>
  <c r="AF5" i="8"/>
  <c r="AG5" i="8" s="1"/>
  <c r="AF4" i="8"/>
  <c r="AG4" i="8" s="1"/>
  <c r="AF3" i="8"/>
  <c r="AG3" i="8" s="1"/>
  <c r="AF2" i="8"/>
  <c r="AG16" i="7"/>
  <c r="AG15" i="7"/>
  <c r="AG14" i="7"/>
  <c r="AH13" i="7"/>
  <c r="AG13" i="7"/>
  <c r="AG12" i="7"/>
  <c r="AG11" i="7"/>
  <c r="AH11" i="7" s="1"/>
  <c r="AG10" i="7"/>
  <c r="AH10" i="7" s="1"/>
  <c r="AG9" i="7"/>
  <c r="AH9" i="7" s="1"/>
  <c r="AG8" i="7"/>
  <c r="AH8" i="7" s="1"/>
  <c r="AG7" i="7"/>
  <c r="AH7" i="7" s="1"/>
  <c r="AG6" i="7"/>
  <c r="AH6" i="7" s="1"/>
  <c r="AG5" i="7"/>
  <c r="AH5" i="7" s="1"/>
  <c r="AG4" i="7"/>
  <c r="AH4" i="7" s="1"/>
  <c r="AG3" i="7"/>
  <c r="AH3" i="7" s="1"/>
  <c r="AG2" i="7"/>
  <c r="AG16" i="6"/>
  <c r="AG15" i="6"/>
  <c r="AG14" i="6"/>
  <c r="AG13" i="6"/>
  <c r="AH13" i="6" s="1"/>
  <c r="AG12" i="6"/>
  <c r="AG11" i="6"/>
  <c r="AH11" i="6" s="1"/>
  <c r="AG10" i="6"/>
  <c r="AH10" i="6" s="1"/>
  <c r="AG9" i="6"/>
  <c r="AH9" i="6" s="1"/>
  <c r="AG8" i="6"/>
  <c r="AH8" i="6" s="1"/>
  <c r="AG7" i="6"/>
  <c r="AH7" i="6" s="1"/>
  <c r="AG6" i="6"/>
  <c r="AH6" i="6" s="1"/>
  <c r="AG5" i="6"/>
  <c r="AG4" i="6"/>
  <c r="AH4" i="6" s="1"/>
  <c r="AG3" i="6"/>
  <c r="AH3" i="6" s="1"/>
  <c r="AG2" i="3"/>
  <c r="B17" i="7" l="1"/>
  <c r="B17" i="10"/>
  <c r="B17" i="9"/>
  <c r="B17" i="8"/>
  <c r="B17" i="6"/>
  <c r="AG6" i="4"/>
  <c r="AG8" i="1"/>
  <c r="AG3" i="1"/>
  <c r="AG11" i="1"/>
  <c r="AG5" i="5"/>
  <c r="AH5" i="5" s="1"/>
  <c r="AF6" i="4"/>
  <c r="AG6" i="3"/>
  <c r="AH6" i="3" s="1"/>
  <c r="AF12" i="1"/>
  <c r="AG12" i="1" s="1"/>
  <c r="AG16" i="5"/>
  <c r="AG13" i="5"/>
  <c r="AH13" i="5" s="1"/>
  <c r="AG12" i="5"/>
  <c r="AG11" i="5"/>
  <c r="AH11" i="5" s="1"/>
  <c r="AG10" i="5"/>
  <c r="AH10" i="5" s="1"/>
  <c r="AG9" i="5"/>
  <c r="AH9" i="5" s="1"/>
  <c r="AG8" i="5"/>
  <c r="AH8" i="5" s="1"/>
  <c r="AG7" i="5"/>
  <c r="AH7" i="5" s="1"/>
  <c r="AG6" i="5"/>
  <c r="AH6" i="5" s="1"/>
  <c r="AG4" i="5"/>
  <c r="AH4" i="5" s="1"/>
  <c r="AG3" i="5"/>
  <c r="AH3" i="5" s="1"/>
  <c r="AG2" i="5"/>
  <c r="AF16" i="4"/>
  <c r="AF15" i="4"/>
  <c r="AF14" i="4"/>
  <c r="AF13" i="4"/>
  <c r="AG13" i="4" s="1"/>
  <c r="AF12" i="4"/>
  <c r="AF11" i="4"/>
  <c r="AG11" i="4" s="1"/>
  <c r="AF10" i="4"/>
  <c r="AG10" i="4" s="1"/>
  <c r="AF9" i="4"/>
  <c r="AG9" i="4" s="1"/>
  <c r="AF8" i="4"/>
  <c r="AG8" i="4" s="1"/>
  <c r="AF7" i="4"/>
  <c r="AG7" i="4" s="1"/>
  <c r="AF5" i="4"/>
  <c r="AG5" i="4" s="1"/>
  <c r="AF4" i="4"/>
  <c r="AG4" i="4" s="1"/>
  <c r="AF3" i="4"/>
  <c r="AG3" i="4" s="1"/>
  <c r="AF2" i="4"/>
  <c r="AF6" i="1"/>
  <c r="AG6" i="1" s="1"/>
  <c r="AG16" i="3"/>
  <c r="AG15" i="3"/>
  <c r="AG14" i="3"/>
  <c r="AG13" i="3"/>
  <c r="AH13" i="3" s="1"/>
  <c r="AG12" i="3"/>
  <c r="AG11" i="3"/>
  <c r="AH11" i="3" s="1"/>
  <c r="AG10" i="3"/>
  <c r="AH10" i="3" s="1"/>
  <c r="AG9" i="3"/>
  <c r="AH9" i="3" s="1"/>
  <c r="AG8" i="3"/>
  <c r="AH8" i="3" s="1"/>
  <c r="AG7" i="3"/>
  <c r="AH7" i="3" s="1"/>
  <c r="AG5" i="3"/>
  <c r="AG4" i="3"/>
  <c r="AH4" i="3" s="1"/>
  <c r="AG3" i="3"/>
  <c r="AH3" i="3" s="1"/>
  <c r="AH2" i="3"/>
  <c r="AF11" i="1"/>
  <c r="AF10" i="1"/>
  <c r="AG10" i="1" s="1"/>
  <c r="AF9" i="1"/>
  <c r="AG9" i="1" s="1"/>
  <c r="AF15" i="1"/>
  <c r="AF16" i="1"/>
  <c r="AF13" i="1"/>
  <c r="AG13" i="1" s="1"/>
  <c r="AF14" i="1"/>
  <c r="AF3" i="1"/>
  <c r="AF4" i="1"/>
  <c r="AG4" i="1" s="1"/>
  <c r="AF5" i="1"/>
  <c r="AG5" i="1" s="1"/>
  <c r="AF7" i="1"/>
  <c r="AG7" i="1" s="1"/>
  <c r="AF8" i="1"/>
  <c r="AF2" i="1"/>
  <c r="AG2" i="1" s="1"/>
  <c r="B17" i="4" l="1"/>
  <c r="B17" i="5"/>
  <c r="B17" i="1"/>
  <c r="B17" i="3"/>
</calcChain>
</file>

<file path=xl/sharedStrings.xml><?xml version="1.0" encoding="utf-8"?>
<sst xmlns="http://schemas.openxmlformats.org/spreadsheetml/2006/main" count="184" uniqueCount="34">
  <si>
    <t>Receptores de leite Humano</t>
  </si>
  <si>
    <t>Total</t>
  </si>
  <si>
    <t>Leite coletado</t>
  </si>
  <si>
    <t>Leite humano distribuído</t>
  </si>
  <si>
    <t>Leite Humano desprezado</t>
  </si>
  <si>
    <t>Leite Distribuído esta relacionado a pasteurização dos meses de  fevereiro e março.</t>
  </si>
  <si>
    <t>Estatistica Banco de Leite - HSJB 2023</t>
  </si>
  <si>
    <r>
      <rPr>
        <b/>
        <i/>
        <sz val="11"/>
        <color theme="1"/>
        <rFont val="Calibri"/>
        <family val="2"/>
        <scheme val="minor"/>
      </rPr>
      <t>Determinação de Crematócrito no LHO</t>
    </r>
    <r>
      <rPr>
        <sz val="11"/>
        <color theme="1"/>
        <rFont val="Calibri"/>
        <family val="2"/>
        <scheme val="minor"/>
      </rPr>
      <t xml:space="preserve"> (0202010775)</t>
    </r>
    <r>
      <rPr>
        <b/>
        <sz val="11"/>
        <color theme="1"/>
        <rFont val="Calibri"/>
        <family val="2"/>
        <scheme val="minor"/>
      </rPr>
      <t xml:space="preserve"> R$ 1,53</t>
    </r>
  </si>
  <si>
    <r>
      <rPr>
        <b/>
        <i/>
        <sz val="11"/>
        <color theme="1"/>
        <rFont val="Calibri"/>
        <family val="2"/>
        <scheme val="minor"/>
      </rPr>
      <t>Acidez Titulável no Leite Humano</t>
    </r>
    <r>
      <rPr>
        <sz val="11"/>
        <color theme="1"/>
        <rFont val="Calibri"/>
        <family val="2"/>
        <scheme val="minor"/>
      </rPr>
      <t xml:space="preserve"> (Dornic) (0202010783)  </t>
    </r>
    <r>
      <rPr>
        <b/>
        <sz val="11"/>
        <color theme="1"/>
        <rFont val="Calibri"/>
        <family val="2"/>
        <scheme val="minor"/>
      </rPr>
      <t>R$ 3,04</t>
    </r>
  </si>
  <si>
    <r>
      <rPr>
        <b/>
        <i/>
        <sz val="11"/>
        <color theme="1"/>
        <rFont val="Calibri"/>
        <family val="2"/>
        <scheme val="minor"/>
      </rPr>
      <t>Prova confirmatória da presença coliformes</t>
    </r>
    <r>
      <rPr>
        <sz val="11"/>
        <color theme="1"/>
        <rFont val="Calibri"/>
        <family val="2"/>
        <scheme val="minor"/>
      </rPr>
      <t xml:space="preserve"> (0202080242) </t>
    </r>
    <r>
      <rPr>
        <b/>
        <sz val="11"/>
        <color theme="1"/>
        <rFont val="Calibri"/>
        <family val="2"/>
        <scheme val="minor"/>
      </rPr>
      <t xml:space="preserve"> R$ 5,62</t>
    </r>
  </si>
  <si>
    <r>
      <rPr>
        <b/>
        <i/>
        <sz val="11"/>
        <color theme="1"/>
        <rFont val="Calibri"/>
        <family val="2"/>
        <scheme val="minor"/>
      </rPr>
      <t>Pasteurização do leite humano</t>
    </r>
    <r>
      <rPr>
        <sz val="11"/>
        <color theme="1"/>
        <rFont val="Calibri"/>
        <family val="2"/>
        <scheme val="minor"/>
      </rPr>
      <t xml:space="preserve"> (cada 5 litros) tratamento térmico conduzido a 62,5 graus celsius por 30 minutos (0101040040) </t>
    </r>
    <r>
      <rPr>
        <b/>
        <sz val="11"/>
        <color theme="1"/>
        <rFont val="Calibri"/>
        <family val="2"/>
        <scheme val="minor"/>
      </rPr>
      <t xml:space="preserve"> R$ 11,06</t>
    </r>
  </si>
  <si>
    <r>
      <rPr>
        <b/>
        <i/>
        <sz val="11"/>
        <color theme="1"/>
        <rFont val="Calibri"/>
        <family val="2"/>
        <scheme val="minor"/>
      </rPr>
      <t>Cultura do leite humano (Pós- pasteurização)</t>
    </r>
    <r>
      <rPr>
        <sz val="11"/>
        <color theme="1"/>
        <rFont val="Calibri"/>
        <family val="2"/>
        <scheme val="minor"/>
      </rPr>
      <t xml:space="preserve"> (0202080099) </t>
    </r>
    <r>
      <rPr>
        <b/>
        <sz val="11"/>
        <color theme="1"/>
        <rFont val="Calibri"/>
        <family val="2"/>
        <scheme val="minor"/>
      </rPr>
      <t xml:space="preserve"> R$ 5,62</t>
    </r>
  </si>
  <si>
    <r>
      <rPr>
        <b/>
        <i/>
        <sz val="11"/>
        <color theme="1"/>
        <rFont val="Calibri"/>
        <family val="2"/>
        <scheme val="minor"/>
      </rPr>
      <t>Coleta externa de leite humano (Por doadora)</t>
    </r>
    <r>
      <rPr>
        <sz val="11"/>
        <color theme="1"/>
        <rFont val="Calibri"/>
        <family val="2"/>
        <scheme val="minor"/>
      </rPr>
      <t xml:space="preserve"> (0101040032)  </t>
    </r>
    <r>
      <rPr>
        <b/>
        <sz val="11"/>
        <color theme="1"/>
        <rFont val="Calibri"/>
        <family val="2"/>
        <scheme val="minor"/>
      </rPr>
      <t>R$ 3,00</t>
    </r>
  </si>
  <si>
    <t>Valor</t>
  </si>
  <si>
    <t>Total Arrecado</t>
  </si>
  <si>
    <r>
      <rPr>
        <b/>
        <i/>
        <sz val="11"/>
        <color theme="1"/>
        <rFont val="Calibri"/>
        <family val="2"/>
        <scheme val="minor"/>
      </rPr>
      <t>Terapia em grupo</t>
    </r>
    <r>
      <rPr>
        <sz val="11"/>
        <color theme="1"/>
        <rFont val="Calibri"/>
        <family val="2"/>
        <scheme val="minor"/>
      </rPr>
      <t xml:space="preserve"> composto no minímo 05 ou no máximo 15 pacientes duração média de 60 minutos. </t>
    </r>
    <r>
      <rPr>
        <b/>
        <sz val="11"/>
        <color theme="1"/>
        <rFont val="Calibri"/>
        <family val="2"/>
        <scheme val="minor"/>
      </rPr>
      <t>(0301040036)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R$ 6,15</t>
    </r>
  </si>
  <si>
    <r>
      <rPr>
        <b/>
        <i/>
        <sz val="11"/>
        <color theme="1"/>
        <rFont val="Calibri"/>
        <family val="2"/>
        <scheme val="minor"/>
      </rPr>
      <t>Atividade Educativa/ Orientação em grupo na atenção especializada</t>
    </r>
    <r>
      <rPr>
        <sz val="11"/>
        <color theme="1"/>
        <rFont val="Calibri"/>
        <family val="2"/>
        <scheme val="minor"/>
      </rPr>
      <t xml:space="preserve"> minímo de 10 participantes duração de 30 minutos. </t>
    </r>
    <r>
      <rPr>
        <b/>
        <sz val="11"/>
        <color theme="1"/>
        <rFont val="Calibri"/>
        <family val="2"/>
        <scheme val="minor"/>
      </rPr>
      <t>(0101010028)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R$ 2,70</t>
    </r>
  </si>
  <si>
    <r>
      <rPr>
        <b/>
        <i/>
        <sz val="11"/>
        <color theme="1"/>
        <rFont val="Calibri"/>
        <family val="2"/>
        <scheme val="minor"/>
      </rPr>
      <t>Terapia individual</t>
    </r>
    <r>
      <rPr>
        <sz val="11"/>
        <color theme="1"/>
        <rFont val="Calibri"/>
        <family val="2"/>
        <scheme val="minor"/>
      </rPr>
      <t xml:space="preserve">  duração média de 60 minutos </t>
    </r>
    <r>
      <rPr>
        <b/>
        <sz val="11"/>
        <color theme="1"/>
        <rFont val="Calibri"/>
        <family val="2"/>
        <scheme val="minor"/>
      </rPr>
      <t>(0301040044)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R$ 2,81</t>
    </r>
  </si>
  <si>
    <r>
      <rPr>
        <b/>
        <i/>
        <sz val="11"/>
        <color theme="1"/>
        <rFont val="Calibri"/>
        <family val="2"/>
        <scheme val="minor"/>
      </rPr>
      <t>Consulta  de profissionais de Nivel Superior na atenção especializada</t>
    </r>
    <r>
      <rPr>
        <sz val="11"/>
        <color theme="1"/>
        <rFont val="Calibri"/>
        <family val="2"/>
        <scheme val="minor"/>
      </rPr>
      <t xml:space="preserve"> (exceto médico) (0301010048) </t>
    </r>
    <r>
      <rPr>
        <b/>
        <sz val="11"/>
        <color theme="1"/>
        <rFont val="Calibri"/>
        <family val="2"/>
        <scheme val="minor"/>
      </rPr>
      <t>R$ 6,30</t>
    </r>
  </si>
  <si>
    <r>
      <rPr>
        <b/>
        <i/>
        <sz val="11"/>
        <color theme="1"/>
        <rFont val="Calibri"/>
        <family val="2"/>
        <scheme val="minor"/>
      </rPr>
      <t>Consulta / Atendimento Domiciliar</t>
    </r>
    <r>
      <rPr>
        <sz val="11"/>
        <color theme="1"/>
        <rFont val="Calibri"/>
        <family val="2"/>
        <scheme val="minor"/>
      </rPr>
      <t xml:space="preserve"> na Atenção Especializada</t>
    </r>
    <r>
      <rPr>
        <b/>
        <sz val="11"/>
        <color theme="1"/>
        <rFont val="Calibri"/>
        <family val="2"/>
        <scheme val="minor"/>
      </rPr>
      <t xml:space="preserve"> (0301010161) R$ 3,14</t>
    </r>
  </si>
  <si>
    <t xml:space="preserve"> </t>
  </si>
  <si>
    <t>R$ 70.85</t>
  </si>
  <si>
    <r>
      <rPr>
        <b/>
        <i/>
        <sz val="11"/>
        <color theme="1"/>
        <rFont val="Calibri"/>
        <family val="2"/>
        <scheme val="minor"/>
      </rPr>
      <t>Prova confirmatória da presença coliformes</t>
    </r>
    <r>
      <rPr>
        <sz val="11"/>
        <color theme="1"/>
        <rFont val="Calibri"/>
        <family val="2"/>
        <scheme val="minor"/>
      </rPr>
      <t xml:space="preserve"> (0202080242) </t>
    </r>
    <r>
      <rPr>
        <b/>
        <sz val="11"/>
        <color theme="1"/>
        <rFont val="Calibri"/>
        <family val="2"/>
        <scheme val="minor"/>
      </rPr>
      <t xml:space="preserve"> R$ 5,62 (exame microbiológico)</t>
    </r>
  </si>
  <si>
    <r>
      <rPr>
        <b/>
        <i/>
        <sz val="11"/>
        <color theme="1"/>
        <rFont val="Calibri"/>
        <family val="2"/>
        <scheme val="minor"/>
      </rPr>
      <t>Prova confirmatória da presença coliformes</t>
    </r>
    <r>
      <rPr>
        <sz val="11"/>
        <color theme="1"/>
        <rFont val="Calibri"/>
        <family val="2"/>
        <scheme val="minor"/>
      </rPr>
      <t xml:space="preserve"> (0202080242) </t>
    </r>
    <r>
      <rPr>
        <b/>
        <sz val="11"/>
        <color theme="1"/>
        <rFont val="Calibri"/>
        <family val="2"/>
        <scheme val="minor"/>
      </rPr>
      <t xml:space="preserve"> R$ 5,62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(exame microbiológico)</t>
    </r>
  </si>
  <si>
    <t>Total leite  recebido</t>
  </si>
  <si>
    <t>15.050 ml</t>
  </si>
  <si>
    <t>Total de perdas</t>
  </si>
  <si>
    <t>1.240ml</t>
  </si>
  <si>
    <t>Total leite (pasteurizado)</t>
  </si>
  <si>
    <t>13.810 ml</t>
  </si>
  <si>
    <t>Doação do IFF no dia 09/11/2023</t>
  </si>
  <si>
    <t>Novembro.2023</t>
  </si>
  <si>
    <t>Dezembro.2023</t>
  </si>
  <si>
    <t>Outubro.2023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</si>
</sst>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R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1" fontId="0" fillId="0" borderId="1" xfId="0" applyNumberFormat="1" applyBorder="1" applyAlignment="1">
      <alignment horizontal="center" vertical="center" textRotation="90"/>
    </xf>
    <xf numFmtId="0" fontId="2" fillId="0" borderId="1" xfId="0" applyFont="1" applyBorder="1" applyAlignment="1">
      <alignment vertical="center"/>
    </xf>
    <xf numFmtId="1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textRotation="90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zoomScale="80" zoomScaleNormal="8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41.140625" customWidth="1"/>
    <col min="2" max="31" width="4.28515625" style="1" customWidth="1"/>
    <col min="32" max="32" width="6.85546875" style="1" customWidth="1"/>
    <col min="33" max="33" width="8.42578125" customWidth="1"/>
  </cols>
  <sheetData>
    <row r="1" spans="1:33" ht="26.45" customHeight="1" x14ac:dyDescent="0.3">
      <c r="A1" s="12">
        <v>45017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 t="s">
        <v>1</v>
      </c>
      <c r="AG1" s="4" t="s">
        <v>13</v>
      </c>
    </row>
    <row r="2" spans="1:33" ht="19.899999999999999" customHeight="1" x14ac:dyDescent="0.3">
      <c r="A2" s="11" t="s">
        <v>0</v>
      </c>
      <c r="B2" s="3">
        <v>2</v>
      </c>
      <c r="C2" s="3">
        <v>4</v>
      </c>
      <c r="D2" s="3">
        <v>2</v>
      </c>
      <c r="E2" s="3">
        <v>3</v>
      </c>
      <c r="F2" s="3">
        <v>3</v>
      </c>
      <c r="G2" s="3">
        <v>3</v>
      </c>
      <c r="H2" s="3">
        <v>5</v>
      </c>
      <c r="I2" s="3">
        <v>3</v>
      </c>
      <c r="J2" s="3">
        <v>2</v>
      </c>
      <c r="K2" s="3">
        <v>5</v>
      </c>
      <c r="L2" s="3">
        <v>3</v>
      </c>
      <c r="M2" s="3">
        <v>5</v>
      </c>
      <c r="N2" s="3">
        <v>3</v>
      </c>
      <c r="O2" s="3">
        <v>1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9</v>
      </c>
      <c r="V2" s="3">
        <v>5</v>
      </c>
      <c r="W2" s="3">
        <v>10</v>
      </c>
      <c r="X2" s="3">
        <v>0</v>
      </c>
      <c r="Y2" s="3">
        <v>2</v>
      </c>
      <c r="Z2" s="3">
        <v>4</v>
      </c>
      <c r="AA2" s="3">
        <v>3</v>
      </c>
      <c r="AB2" s="3">
        <v>2</v>
      </c>
      <c r="AC2" s="3">
        <v>1</v>
      </c>
      <c r="AD2" s="3">
        <v>1</v>
      </c>
      <c r="AE2" s="3">
        <v>0</v>
      </c>
      <c r="AF2" s="4">
        <f>SUM(B2:AE2)</f>
        <v>81</v>
      </c>
      <c r="AG2" s="17">
        <f>SUM(AF2*6.15)</f>
        <v>498.15000000000003</v>
      </c>
    </row>
    <row r="3" spans="1:33" ht="57.75" customHeight="1" x14ac:dyDescent="0.25">
      <c r="A3" s="2" t="s">
        <v>15</v>
      </c>
      <c r="B3" s="3"/>
      <c r="C3" s="3"/>
      <c r="D3" s="3">
        <v>1</v>
      </c>
      <c r="E3" s="3">
        <v>1</v>
      </c>
      <c r="F3" s="3">
        <v>1</v>
      </c>
      <c r="G3" s="3">
        <v>1</v>
      </c>
      <c r="H3" s="3"/>
      <c r="I3" s="3"/>
      <c r="J3" s="3"/>
      <c r="K3" s="3">
        <v>1</v>
      </c>
      <c r="L3" s="3">
        <v>2</v>
      </c>
      <c r="M3" s="3">
        <v>1</v>
      </c>
      <c r="N3" s="3">
        <v>2</v>
      </c>
      <c r="O3" s="3">
        <v>1</v>
      </c>
      <c r="P3" s="3"/>
      <c r="Q3" s="3"/>
      <c r="R3" s="3">
        <v>3</v>
      </c>
      <c r="S3" s="3">
        <v>3</v>
      </c>
      <c r="T3" s="3">
        <v>3</v>
      </c>
      <c r="U3" s="3">
        <v>3</v>
      </c>
      <c r="V3" s="3"/>
      <c r="W3" s="3"/>
      <c r="X3" s="3"/>
      <c r="Y3" s="3"/>
      <c r="Z3" s="3">
        <v>2</v>
      </c>
      <c r="AA3" s="3">
        <v>2</v>
      </c>
      <c r="AB3" s="3">
        <v>2</v>
      </c>
      <c r="AC3" s="3">
        <v>1</v>
      </c>
      <c r="AD3" s="3"/>
      <c r="AE3" s="3"/>
      <c r="AF3" s="4">
        <f t="shared" ref="AF3:AF8" si="0">SUM(B3:AE3)</f>
        <v>30</v>
      </c>
      <c r="AG3" s="17">
        <f>SUM(AF3*6.15)</f>
        <v>184.5</v>
      </c>
    </row>
    <row r="4" spans="1:33" ht="60" x14ac:dyDescent="0.25">
      <c r="A4" s="7" t="s">
        <v>16</v>
      </c>
      <c r="B4" s="3"/>
      <c r="C4" s="3"/>
      <c r="D4" s="3">
        <v>1</v>
      </c>
      <c r="E4" s="3">
        <v>1</v>
      </c>
      <c r="F4" s="3">
        <v>1</v>
      </c>
      <c r="G4" s="3">
        <v>1</v>
      </c>
      <c r="H4" s="3"/>
      <c r="I4" s="3"/>
      <c r="J4" s="3"/>
      <c r="K4" s="3">
        <v>1</v>
      </c>
      <c r="L4" s="3">
        <v>1</v>
      </c>
      <c r="M4" s="3">
        <v>1</v>
      </c>
      <c r="N4" s="3">
        <v>1</v>
      </c>
      <c r="O4" s="3">
        <v>1</v>
      </c>
      <c r="P4" s="3"/>
      <c r="Q4" s="3"/>
      <c r="R4" s="3">
        <v>1</v>
      </c>
      <c r="S4" s="3">
        <v>1</v>
      </c>
      <c r="T4" s="3">
        <v>1</v>
      </c>
      <c r="U4" s="3">
        <v>1</v>
      </c>
      <c r="V4" s="3"/>
      <c r="W4" s="3"/>
      <c r="X4" s="3"/>
      <c r="Y4" s="3"/>
      <c r="Z4" s="3">
        <v>1</v>
      </c>
      <c r="AA4" s="3">
        <v>1</v>
      </c>
      <c r="AB4" s="3">
        <v>1</v>
      </c>
      <c r="AC4" s="3">
        <v>1</v>
      </c>
      <c r="AD4" s="3"/>
      <c r="AE4" s="3"/>
      <c r="AF4" s="4">
        <f t="shared" si="0"/>
        <v>17</v>
      </c>
      <c r="AG4" s="17">
        <f>SUM(AF4*2.7)</f>
        <v>45.900000000000006</v>
      </c>
    </row>
    <row r="5" spans="1:33" ht="30" x14ac:dyDescent="0.25">
      <c r="A5" s="7" t="s">
        <v>17</v>
      </c>
      <c r="B5" s="3">
        <v>1</v>
      </c>
      <c r="C5" s="3">
        <v>1</v>
      </c>
      <c r="D5" s="3">
        <v>6</v>
      </c>
      <c r="E5" s="3">
        <v>3</v>
      </c>
      <c r="F5" s="3">
        <v>8</v>
      </c>
      <c r="G5" s="3">
        <v>2</v>
      </c>
      <c r="H5" s="3">
        <v>2</v>
      </c>
      <c r="I5" s="3">
        <v>2</v>
      </c>
      <c r="J5" s="3">
        <v>1</v>
      </c>
      <c r="K5" s="3">
        <v>3</v>
      </c>
      <c r="L5" s="3">
        <v>6</v>
      </c>
      <c r="M5" s="3">
        <v>7</v>
      </c>
      <c r="N5" s="3">
        <v>7</v>
      </c>
      <c r="O5" s="3">
        <v>6</v>
      </c>
      <c r="P5" s="3">
        <v>4</v>
      </c>
      <c r="Q5" s="3">
        <v>4</v>
      </c>
      <c r="R5" s="3">
        <v>8</v>
      </c>
      <c r="S5" s="3">
        <v>6</v>
      </c>
      <c r="T5" s="3">
        <v>8</v>
      </c>
      <c r="U5" s="3">
        <v>4</v>
      </c>
      <c r="V5" s="3">
        <v>0</v>
      </c>
      <c r="W5" s="3">
        <v>0</v>
      </c>
      <c r="X5" s="3">
        <v>7</v>
      </c>
      <c r="Y5" s="3">
        <v>6</v>
      </c>
      <c r="Z5" s="3">
        <v>10</v>
      </c>
      <c r="AA5" s="3">
        <v>5</v>
      </c>
      <c r="AB5" s="3">
        <v>8</v>
      </c>
      <c r="AC5" s="3">
        <v>4</v>
      </c>
      <c r="AD5" s="3">
        <v>3</v>
      </c>
      <c r="AE5" s="3">
        <v>3</v>
      </c>
      <c r="AF5" s="4">
        <f t="shared" si="0"/>
        <v>135</v>
      </c>
      <c r="AG5" s="17">
        <f>SUM(AF5*2.81)</f>
        <v>379.35</v>
      </c>
    </row>
    <row r="6" spans="1:33" ht="45" x14ac:dyDescent="0.25">
      <c r="A6" s="7" t="s">
        <v>18</v>
      </c>
      <c r="B6" s="3">
        <v>1</v>
      </c>
      <c r="C6" s="3">
        <v>1</v>
      </c>
      <c r="D6" s="3">
        <v>6</v>
      </c>
      <c r="E6" s="3">
        <v>3</v>
      </c>
      <c r="F6" s="3">
        <v>8</v>
      </c>
      <c r="G6" s="3">
        <v>2</v>
      </c>
      <c r="H6" s="3">
        <v>2</v>
      </c>
      <c r="I6" s="3">
        <v>2</v>
      </c>
      <c r="J6" s="3">
        <v>1</v>
      </c>
      <c r="K6" s="3">
        <v>3</v>
      </c>
      <c r="L6" s="3">
        <v>6</v>
      </c>
      <c r="M6" s="3">
        <v>7</v>
      </c>
      <c r="N6" s="3">
        <v>7</v>
      </c>
      <c r="O6" s="3">
        <v>6</v>
      </c>
      <c r="P6" s="3">
        <v>4</v>
      </c>
      <c r="Q6" s="3">
        <v>4</v>
      </c>
      <c r="R6" s="3">
        <v>8</v>
      </c>
      <c r="S6" s="3">
        <v>6</v>
      </c>
      <c r="T6" s="3">
        <v>8</v>
      </c>
      <c r="U6" s="3">
        <v>4</v>
      </c>
      <c r="V6" s="3">
        <v>0</v>
      </c>
      <c r="W6" s="3">
        <v>0</v>
      </c>
      <c r="X6" s="3">
        <v>7</v>
      </c>
      <c r="Y6" s="3">
        <v>6</v>
      </c>
      <c r="Z6" s="3">
        <v>10</v>
      </c>
      <c r="AA6" s="3">
        <v>5</v>
      </c>
      <c r="AB6" s="3">
        <v>8</v>
      </c>
      <c r="AC6" s="3">
        <v>4</v>
      </c>
      <c r="AD6" s="3">
        <v>3</v>
      </c>
      <c r="AE6" s="3">
        <v>3</v>
      </c>
      <c r="AF6" s="4">
        <f t="shared" ref="AF6" si="1">SUM(B6:AE6)</f>
        <v>135</v>
      </c>
      <c r="AG6" s="17">
        <f>SUM(AF6*6.3)</f>
        <v>850.5</v>
      </c>
    </row>
    <row r="7" spans="1:33" ht="28.9" x14ac:dyDescent="0.3">
      <c r="A7" s="7" t="s">
        <v>12</v>
      </c>
      <c r="B7" s="3"/>
      <c r="C7" s="3"/>
      <c r="D7" s="3"/>
      <c r="E7" s="3">
        <v>5</v>
      </c>
      <c r="F7" s="3">
        <v>6</v>
      </c>
      <c r="G7" s="3"/>
      <c r="H7" s="3"/>
      <c r="I7" s="3"/>
      <c r="J7" s="3"/>
      <c r="K7" s="3"/>
      <c r="L7" s="3">
        <v>8</v>
      </c>
      <c r="M7" s="3"/>
      <c r="N7" s="3"/>
      <c r="O7" s="3"/>
      <c r="P7" s="3"/>
      <c r="Q7" s="3"/>
      <c r="R7" s="3"/>
      <c r="S7" s="3">
        <v>13</v>
      </c>
      <c r="T7" s="3"/>
      <c r="U7" s="3"/>
      <c r="V7" s="3"/>
      <c r="W7" s="3"/>
      <c r="X7" s="3"/>
      <c r="Y7" s="3"/>
      <c r="Z7" s="3">
        <v>10</v>
      </c>
      <c r="AA7" s="3"/>
      <c r="AB7" s="3"/>
      <c r="AC7" s="3"/>
      <c r="AD7" s="3"/>
      <c r="AE7" s="3"/>
      <c r="AF7" s="4">
        <f t="shared" si="0"/>
        <v>42</v>
      </c>
      <c r="AG7" s="17">
        <f>SUM(AF7*3)</f>
        <v>126</v>
      </c>
    </row>
    <row r="8" spans="1:33" ht="30" x14ac:dyDescent="0.25">
      <c r="A8" s="7" t="s">
        <v>19</v>
      </c>
      <c r="B8" s="3"/>
      <c r="C8" s="3"/>
      <c r="D8" s="3"/>
      <c r="E8" s="3">
        <v>5</v>
      </c>
      <c r="F8" s="3">
        <v>6</v>
      </c>
      <c r="G8" s="3"/>
      <c r="H8" s="3"/>
      <c r="I8" s="3"/>
      <c r="J8" s="3"/>
      <c r="K8" s="3"/>
      <c r="L8" s="3">
        <v>8</v>
      </c>
      <c r="M8" s="3"/>
      <c r="N8" s="3"/>
      <c r="O8" s="3"/>
      <c r="P8" s="3"/>
      <c r="Q8" s="3"/>
      <c r="R8" s="3"/>
      <c r="S8" s="3">
        <v>13</v>
      </c>
      <c r="T8" s="3"/>
      <c r="U8" s="3"/>
      <c r="V8" s="3"/>
      <c r="W8" s="3"/>
      <c r="X8" s="3"/>
      <c r="Y8" s="3"/>
      <c r="Z8" s="3">
        <v>10</v>
      </c>
      <c r="AA8" s="3"/>
      <c r="AB8" s="3"/>
      <c r="AC8" s="3"/>
      <c r="AD8" s="3"/>
      <c r="AE8" s="3"/>
      <c r="AF8" s="4">
        <f t="shared" si="0"/>
        <v>42</v>
      </c>
      <c r="AG8" s="17">
        <f>SUM(AF8*3.14)</f>
        <v>131.88</v>
      </c>
    </row>
    <row r="9" spans="1:33" ht="30" x14ac:dyDescent="0.25">
      <c r="A9" s="7" t="s">
        <v>8</v>
      </c>
      <c r="B9" s="3"/>
      <c r="C9" s="3"/>
      <c r="D9" s="3">
        <v>10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v>15</v>
      </c>
      <c r="Q9" s="3"/>
      <c r="R9" s="3"/>
      <c r="S9" s="3"/>
      <c r="T9" s="3"/>
      <c r="U9" s="3"/>
      <c r="V9" s="3"/>
      <c r="W9" s="3"/>
      <c r="X9" s="3"/>
      <c r="Y9" s="3">
        <v>12</v>
      </c>
      <c r="Z9" s="3"/>
      <c r="AA9" s="3">
        <v>15</v>
      </c>
      <c r="AB9" s="3"/>
      <c r="AC9" s="3"/>
      <c r="AD9" s="3"/>
      <c r="AE9" s="3"/>
      <c r="AF9" s="4">
        <f>SUM(B9:AE9)*3</f>
        <v>156</v>
      </c>
      <c r="AG9" s="17">
        <f>SUM(AF9*3.04)</f>
        <v>474.24</v>
      </c>
    </row>
    <row r="10" spans="1:33" ht="30" x14ac:dyDescent="0.25">
      <c r="A10" s="7" t="s">
        <v>7</v>
      </c>
      <c r="B10" s="3"/>
      <c r="C10" s="3"/>
      <c r="D10" s="3">
        <v>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15</v>
      </c>
      <c r="Q10" s="3"/>
      <c r="R10" s="3"/>
      <c r="S10" s="3"/>
      <c r="T10" s="3"/>
      <c r="U10" s="3"/>
      <c r="V10" s="3"/>
      <c r="W10" s="3"/>
      <c r="X10" s="3"/>
      <c r="Y10" s="3">
        <v>12</v>
      </c>
      <c r="Z10" s="3"/>
      <c r="AA10" s="3">
        <v>15</v>
      </c>
      <c r="AB10" s="3"/>
      <c r="AC10" s="3"/>
      <c r="AD10" s="3"/>
      <c r="AE10" s="3"/>
      <c r="AF10" s="4">
        <f>SUM(B10:AE10)*3</f>
        <v>153</v>
      </c>
      <c r="AG10" s="17">
        <f>SUM(AF10*1.53)</f>
        <v>234.09</v>
      </c>
    </row>
    <row r="11" spans="1:33" ht="30" x14ac:dyDescent="0.25">
      <c r="A11" s="7" t="s">
        <v>9</v>
      </c>
      <c r="B11" s="3"/>
      <c r="C11" s="3"/>
      <c r="D11" s="3">
        <v>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15</v>
      </c>
      <c r="Q11" s="3"/>
      <c r="R11" s="3"/>
      <c r="S11" s="3"/>
      <c r="T11" s="3"/>
      <c r="U11" s="3"/>
      <c r="V11" s="3"/>
      <c r="W11" s="3"/>
      <c r="X11" s="3"/>
      <c r="Y11" s="3">
        <v>12</v>
      </c>
      <c r="Z11" s="3"/>
      <c r="AA11" s="3">
        <v>15</v>
      </c>
      <c r="AB11" s="3"/>
      <c r="AC11" s="3"/>
      <c r="AD11" s="3"/>
      <c r="AE11" s="3"/>
      <c r="AF11" s="4">
        <f>SUM(B11:AE11)</f>
        <v>51</v>
      </c>
      <c r="AG11" s="17">
        <f>SUM(AF11*5.62)</f>
        <v>286.62</v>
      </c>
    </row>
    <row r="12" spans="1:33" ht="60" x14ac:dyDescent="0.25">
      <c r="A12" s="7" t="s">
        <v>10</v>
      </c>
      <c r="B12" s="9"/>
      <c r="C12" s="9"/>
      <c r="D12" s="8">
        <v>2.7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v>2.27</v>
      </c>
      <c r="U12" s="9"/>
      <c r="V12" s="9"/>
      <c r="W12" s="9"/>
      <c r="X12" s="9"/>
      <c r="Y12" s="8">
        <v>3.2</v>
      </c>
      <c r="Z12" s="9"/>
      <c r="AA12" s="8">
        <v>3.6</v>
      </c>
      <c r="AB12" s="9"/>
      <c r="AC12" s="9"/>
      <c r="AD12" s="9"/>
      <c r="AE12" s="3"/>
      <c r="AF12" s="6">
        <f>SUM(B12:AE12)</f>
        <v>11.770000000000001</v>
      </c>
      <c r="AG12" s="17">
        <f>SUM((AF12/5)*11.06)</f>
        <v>26.035240000000002</v>
      </c>
    </row>
    <row r="13" spans="1:33" ht="30" x14ac:dyDescent="0.25">
      <c r="A13" s="7" t="s">
        <v>11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/>
      <c r="P13" s="3">
        <v>1</v>
      </c>
      <c r="Q13" s="3">
        <v>1</v>
      </c>
      <c r="R13" s="3">
        <v>1</v>
      </c>
      <c r="S13" s="3">
        <v>2</v>
      </c>
      <c r="T13" s="3">
        <v>2</v>
      </c>
      <c r="U13" s="3">
        <v>1</v>
      </c>
      <c r="V13" s="3">
        <v>2</v>
      </c>
      <c r="W13" s="3">
        <v>2</v>
      </c>
      <c r="X13" s="3">
        <v>1</v>
      </c>
      <c r="Y13" s="3">
        <v>1</v>
      </c>
      <c r="Z13" s="3">
        <v>2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4">
        <f t="shared" ref="AF13:AF15" si="2">SUM(B13:AE13)</f>
        <v>34</v>
      </c>
      <c r="AG13" s="17">
        <f>SUM(AF13*5.62)</f>
        <v>191.08</v>
      </c>
    </row>
    <row r="14" spans="1:33" ht="34.9" customHeight="1" x14ac:dyDescent="0.25">
      <c r="A14" s="5" t="s">
        <v>2</v>
      </c>
      <c r="B14" s="3"/>
      <c r="C14" s="3"/>
      <c r="D14" s="10"/>
      <c r="E14" s="8">
        <v>0.9</v>
      </c>
      <c r="F14" s="8">
        <v>2.97</v>
      </c>
      <c r="G14" s="10"/>
      <c r="H14" s="10"/>
      <c r="I14" s="10"/>
      <c r="J14" s="10"/>
      <c r="K14" s="8"/>
      <c r="L14" s="8">
        <v>1.2</v>
      </c>
      <c r="M14" s="8"/>
      <c r="N14" s="8"/>
      <c r="O14" s="8"/>
      <c r="P14" s="8"/>
      <c r="Q14" s="8"/>
      <c r="R14" s="8"/>
      <c r="S14" s="8">
        <v>7.2</v>
      </c>
      <c r="T14" s="8"/>
      <c r="U14" s="8"/>
      <c r="V14" s="8"/>
      <c r="W14" s="8"/>
      <c r="X14" s="8"/>
      <c r="Y14" s="8"/>
      <c r="Z14" s="8">
        <v>6.25</v>
      </c>
      <c r="AA14" s="8"/>
      <c r="AB14" s="10"/>
      <c r="AC14" s="10"/>
      <c r="AD14" s="10"/>
      <c r="AE14" s="10"/>
      <c r="AF14" s="6">
        <f t="shared" si="2"/>
        <v>18.52</v>
      </c>
      <c r="AG14" s="17"/>
    </row>
    <row r="15" spans="1:33" ht="36.6" customHeight="1" x14ac:dyDescent="0.25">
      <c r="A15" s="5" t="s">
        <v>3</v>
      </c>
      <c r="B15" s="8"/>
      <c r="C15" s="8"/>
      <c r="D15" s="8"/>
      <c r="E15" s="8">
        <v>1.4</v>
      </c>
      <c r="F15" s="8"/>
      <c r="G15" s="8"/>
      <c r="H15" s="8">
        <v>4.4000000000000004</v>
      </c>
      <c r="I15" s="8"/>
      <c r="J15" s="8"/>
      <c r="K15" s="8"/>
      <c r="L15" s="8">
        <v>2.7</v>
      </c>
      <c r="M15" s="8"/>
      <c r="N15" s="8"/>
      <c r="O15" s="8"/>
      <c r="P15" s="8"/>
      <c r="Q15" s="8"/>
      <c r="R15" s="8">
        <v>6.75</v>
      </c>
      <c r="S15" s="8"/>
      <c r="T15" s="8"/>
      <c r="U15" s="8"/>
      <c r="V15" s="8"/>
      <c r="W15" s="8"/>
      <c r="X15" s="8"/>
      <c r="Y15" s="8">
        <v>2.27</v>
      </c>
      <c r="Z15" s="8"/>
      <c r="AA15" s="8"/>
      <c r="AB15" s="8"/>
      <c r="AC15" s="8"/>
      <c r="AD15" s="8"/>
      <c r="AE15" s="8"/>
      <c r="AF15" s="6">
        <f t="shared" si="2"/>
        <v>17.52</v>
      </c>
      <c r="AG15" s="17"/>
    </row>
    <row r="16" spans="1:33" ht="34.9" customHeight="1" x14ac:dyDescent="0.25">
      <c r="A16" s="5" t="s">
        <v>4</v>
      </c>
      <c r="B16" s="8"/>
      <c r="C16" s="8"/>
      <c r="D16" s="8"/>
      <c r="E16" s="8"/>
      <c r="F16" s="8"/>
      <c r="G16" s="8">
        <v>0.9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>
        <v>1.2</v>
      </c>
      <c r="Z16" s="8"/>
      <c r="AA16" s="8">
        <v>0.3</v>
      </c>
      <c r="AB16" s="8"/>
      <c r="AC16" s="8"/>
      <c r="AD16" s="8"/>
      <c r="AE16" s="8"/>
      <c r="AF16" s="6">
        <f t="shared" ref="AF16" si="3">SUM(B16:AE16)</f>
        <v>2.4</v>
      </c>
      <c r="AG16" s="17"/>
    </row>
    <row r="17" spans="1:33" ht="34.9" customHeight="1" x14ac:dyDescent="0.3">
      <c r="A17" s="5" t="s">
        <v>14</v>
      </c>
      <c r="B17" s="22">
        <f>SUM(AG2:AG16)</f>
        <v>3428.3452400000006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25">
      <c r="A18" s="20" t="s">
        <v>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20" spans="1:33" ht="18" x14ac:dyDescent="0.3">
      <c r="A20" s="21" t="s">
        <v>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</sheetData>
  <mergeCells count="3">
    <mergeCell ref="A18:AF18"/>
    <mergeCell ref="A20:AF20"/>
    <mergeCell ref="B17:AG17"/>
  </mergeCells>
  <pageMargins left="0.11811023622047245" right="0.11811023622047245" top="0.98425196850393704" bottom="0.19685039370078741" header="0.31496062992125984" footer="0.31496062992125984"/>
  <pageSetup paperSize="9" scale="75" orientation="landscape" verticalDpi="0" r:id="rId1"/>
  <ignoredErrors>
    <ignoredError sqref="A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zoomScale="90" zoomScaleNormal="90" workbookViewId="0">
      <pane ySplit="1" topLeftCell="A6" activePane="bottomLeft" state="frozen"/>
      <selection pane="bottomLeft" activeCell="D15" sqref="D15"/>
    </sheetView>
  </sheetViews>
  <sheetFormatPr defaultRowHeight="15" x14ac:dyDescent="0.25"/>
  <cols>
    <col min="1" max="1" width="41.140625" customWidth="1"/>
    <col min="2" max="32" width="4.28515625" style="1" customWidth="1"/>
    <col min="33" max="33" width="7.140625" style="1" customWidth="1"/>
    <col min="34" max="34" width="11.140625" customWidth="1"/>
  </cols>
  <sheetData>
    <row r="1" spans="1:35" ht="26.45" customHeight="1" x14ac:dyDescent="0.3">
      <c r="A1" s="12">
        <v>45047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 t="s">
        <v>1</v>
      </c>
      <c r="AH1" s="4" t="s">
        <v>13</v>
      </c>
    </row>
    <row r="2" spans="1:35" ht="19.899999999999999" customHeight="1" x14ac:dyDescent="0.3">
      <c r="A2" s="11" t="s">
        <v>0</v>
      </c>
      <c r="B2" s="3">
        <v>0</v>
      </c>
      <c r="C2" s="3">
        <v>0</v>
      </c>
      <c r="D2" s="3">
        <v>4</v>
      </c>
      <c r="E2" s="3">
        <v>9</v>
      </c>
      <c r="F2" s="3">
        <v>3</v>
      </c>
      <c r="G2" s="3">
        <v>2</v>
      </c>
      <c r="H2" s="3">
        <v>2</v>
      </c>
      <c r="I2" s="3">
        <v>2</v>
      </c>
      <c r="J2" s="3">
        <v>3</v>
      </c>
      <c r="K2" s="3">
        <v>3</v>
      </c>
      <c r="L2" s="3">
        <v>2</v>
      </c>
      <c r="M2" s="3">
        <v>3</v>
      </c>
      <c r="N2" s="3">
        <v>2</v>
      </c>
      <c r="O2" s="3">
        <v>2</v>
      </c>
      <c r="P2" s="3">
        <v>3</v>
      </c>
      <c r="Q2" s="3">
        <v>6</v>
      </c>
      <c r="R2" s="13">
        <v>5</v>
      </c>
      <c r="S2" s="3">
        <v>4</v>
      </c>
      <c r="T2" s="3">
        <v>2</v>
      </c>
      <c r="U2" s="3">
        <v>2</v>
      </c>
      <c r="V2" s="3">
        <v>2</v>
      </c>
      <c r="W2" s="3">
        <v>1</v>
      </c>
      <c r="X2" s="3">
        <v>1</v>
      </c>
      <c r="Y2" s="3">
        <v>1</v>
      </c>
      <c r="Z2" s="3">
        <v>1</v>
      </c>
      <c r="AA2" s="3">
        <v>3</v>
      </c>
      <c r="AB2" s="3">
        <v>2</v>
      </c>
      <c r="AC2" s="3">
        <v>2</v>
      </c>
      <c r="AD2" s="3">
        <v>3</v>
      </c>
      <c r="AE2" s="3">
        <v>6</v>
      </c>
      <c r="AF2" s="3">
        <v>5</v>
      </c>
      <c r="AG2" s="4">
        <f>SUM(B2:AF2)</f>
        <v>86</v>
      </c>
      <c r="AH2" s="17">
        <f>SUM(AG2*6.15)</f>
        <v>528.9</v>
      </c>
    </row>
    <row r="3" spans="1:35" ht="45" x14ac:dyDescent="0.25">
      <c r="A3" s="2" t="s">
        <v>15</v>
      </c>
      <c r="B3" s="3"/>
      <c r="C3" s="3"/>
      <c r="D3" s="3">
        <v>2</v>
      </c>
      <c r="E3" s="3"/>
      <c r="F3" s="3">
        <v>2</v>
      </c>
      <c r="G3" s="3"/>
      <c r="H3" s="3"/>
      <c r="I3" s="3"/>
      <c r="J3" s="3">
        <v>1</v>
      </c>
      <c r="K3" s="3">
        <v>2</v>
      </c>
      <c r="L3" s="3">
        <v>1</v>
      </c>
      <c r="M3" s="3">
        <v>1</v>
      </c>
      <c r="N3" s="3"/>
      <c r="O3" s="3"/>
      <c r="P3" s="3">
        <v>2</v>
      </c>
      <c r="Q3" s="3">
        <v>2</v>
      </c>
      <c r="R3" s="3"/>
      <c r="S3" s="3"/>
      <c r="T3" s="3"/>
      <c r="U3" s="3">
        <v>2</v>
      </c>
      <c r="V3" s="3"/>
      <c r="W3" s="3">
        <v>4</v>
      </c>
      <c r="X3" s="3"/>
      <c r="Y3" s="3">
        <v>2</v>
      </c>
      <c r="Z3" s="3"/>
      <c r="AA3" s="3"/>
      <c r="AB3" s="3"/>
      <c r="AC3" s="3"/>
      <c r="AD3" s="3">
        <v>3</v>
      </c>
      <c r="AE3" s="3">
        <v>2</v>
      </c>
      <c r="AF3" s="3">
        <v>7</v>
      </c>
      <c r="AG3" s="4">
        <f t="shared" ref="AG3:AG8" si="0">SUM(B3:AF3)</f>
        <v>33</v>
      </c>
      <c r="AH3" s="17">
        <f>SUM(AG3*6.15)</f>
        <v>202.95000000000002</v>
      </c>
    </row>
    <row r="4" spans="1:35" ht="60" x14ac:dyDescent="0.25">
      <c r="A4" s="7" t="s">
        <v>16</v>
      </c>
      <c r="B4" s="3"/>
      <c r="C4" s="3"/>
      <c r="D4" s="3">
        <v>1</v>
      </c>
      <c r="E4" s="3"/>
      <c r="F4" s="3">
        <v>1</v>
      </c>
      <c r="G4" s="3"/>
      <c r="H4" s="3"/>
      <c r="I4" s="3"/>
      <c r="J4" s="3">
        <v>1</v>
      </c>
      <c r="K4" s="3">
        <v>1</v>
      </c>
      <c r="L4" s="3"/>
      <c r="M4" s="3">
        <v>1</v>
      </c>
      <c r="N4" s="3"/>
      <c r="O4" s="3"/>
      <c r="P4" s="3">
        <v>1</v>
      </c>
      <c r="Q4" s="3">
        <v>1</v>
      </c>
      <c r="R4" s="3"/>
      <c r="S4" s="3"/>
      <c r="T4" s="3"/>
      <c r="U4" s="3"/>
      <c r="V4" s="3"/>
      <c r="W4" s="3">
        <v>3</v>
      </c>
      <c r="X4" s="3"/>
      <c r="Y4" s="3">
        <v>1</v>
      </c>
      <c r="Z4" s="3"/>
      <c r="AA4" s="3"/>
      <c r="AB4" s="3"/>
      <c r="AC4" s="3"/>
      <c r="AD4" s="3">
        <v>1</v>
      </c>
      <c r="AE4" s="3">
        <v>1</v>
      </c>
      <c r="AF4" s="3">
        <v>3</v>
      </c>
      <c r="AG4" s="4">
        <f t="shared" si="0"/>
        <v>16</v>
      </c>
      <c r="AH4" s="17">
        <f>SUM(AG4*2.7)</f>
        <v>43.2</v>
      </c>
    </row>
    <row r="5" spans="1:35" ht="30" x14ac:dyDescent="0.25">
      <c r="A5" s="7" t="s">
        <v>17</v>
      </c>
      <c r="B5" s="3">
        <v>2</v>
      </c>
      <c r="C5" s="3">
        <v>4</v>
      </c>
      <c r="D5" s="3">
        <v>5</v>
      </c>
      <c r="E5" s="3">
        <v>6</v>
      </c>
      <c r="F5" s="3">
        <v>6</v>
      </c>
      <c r="G5" s="3">
        <v>5</v>
      </c>
      <c r="H5" s="3">
        <v>3</v>
      </c>
      <c r="I5" s="3">
        <v>3</v>
      </c>
      <c r="J5" s="3">
        <v>5</v>
      </c>
      <c r="K5" s="3">
        <v>3</v>
      </c>
      <c r="L5" s="3">
        <v>2</v>
      </c>
      <c r="M5" s="3">
        <v>4</v>
      </c>
      <c r="N5" s="3">
        <v>2</v>
      </c>
      <c r="O5" s="3">
        <v>4</v>
      </c>
      <c r="P5" s="3">
        <v>6</v>
      </c>
      <c r="Q5" s="3">
        <v>8</v>
      </c>
      <c r="R5" s="3">
        <v>10</v>
      </c>
      <c r="S5" s="3">
        <v>3</v>
      </c>
      <c r="T5" s="3">
        <v>7</v>
      </c>
      <c r="U5" s="3">
        <v>3</v>
      </c>
      <c r="V5" s="3">
        <v>2</v>
      </c>
      <c r="W5" s="3">
        <v>2</v>
      </c>
      <c r="X5" s="3">
        <v>3</v>
      </c>
      <c r="Y5" s="3">
        <v>3</v>
      </c>
      <c r="Z5" s="3">
        <v>3</v>
      </c>
      <c r="AA5" s="3">
        <v>4</v>
      </c>
      <c r="AB5" s="3">
        <v>1</v>
      </c>
      <c r="AC5" s="3">
        <v>2</v>
      </c>
      <c r="AD5" s="3">
        <v>2</v>
      </c>
      <c r="AE5" s="3">
        <v>1</v>
      </c>
      <c r="AF5" s="3">
        <v>3</v>
      </c>
      <c r="AG5" s="4">
        <f t="shared" si="0"/>
        <v>117</v>
      </c>
      <c r="AH5" s="17" t="s">
        <v>20</v>
      </c>
    </row>
    <row r="6" spans="1:35" ht="45" x14ac:dyDescent="0.25">
      <c r="A6" s="7" t="s">
        <v>18</v>
      </c>
      <c r="B6" s="3">
        <v>2</v>
      </c>
      <c r="C6" s="3">
        <v>4</v>
      </c>
      <c r="D6" s="3">
        <v>5</v>
      </c>
      <c r="E6" s="3">
        <v>6</v>
      </c>
      <c r="F6" s="3">
        <v>6</v>
      </c>
      <c r="G6" s="3">
        <v>5</v>
      </c>
      <c r="H6" s="3">
        <v>3</v>
      </c>
      <c r="I6" s="3">
        <v>3</v>
      </c>
      <c r="J6" s="3">
        <v>5</v>
      </c>
      <c r="K6" s="3">
        <v>3</v>
      </c>
      <c r="L6" s="3">
        <v>2</v>
      </c>
      <c r="M6" s="3">
        <v>4</v>
      </c>
      <c r="N6" s="3">
        <v>2</v>
      </c>
      <c r="O6" s="3">
        <v>4</v>
      </c>
      <c r="P6" s="3">
        <v>6</v>
      </c>
      <c r="Q6" s="3">
        <v>8</v>
      </c>
      <c r="R6" s="3">
        <v>10</v>
      </c>
      <c r="S6" s="3">
        <v>3</v>
      </c>
      <c r="T6" s="3">
        <v>7</v>
      </c>
      <c r="U6" s="3">
        <v>3</v>
      </c>
      <c r="V6" s="3">
        <v>2</v>
      </c>
      <c r="W6" s="3">
        <v>2</v>
      </c>
      <c r="X6" s="3">
        <v>3</v>
      </c>
      <c r="Y6" s="3">
        <v>3</v>
      </c>
      <c r="Z6" s="3">
        <v>3</v>
      </c>
      <c r="AA6" s="3">
        <v>4</v>
      </c>
      <c r="AB6" s="3">
        <v>1</v>
      </c>
      <c r="AC6" s="3">
        <v>2</v>
      </c>
      <c r="AD6" s="3">
        <v>2</v>
      </c>
      <c r="AE6" s="3">
        <v>1</v>
      </c>
      <c r="AF6" s="3">
        <v>3</v>
      </c>
      <c r="AG6" s="4">
        <f t="shared" si="0"/>
        <v>117</v>
      </c>
      <c r="AH6" s="17">
        <f>SUM(AG6*6.3)</f>
        <v>737.1</v>
      </c>
    </row>
    <row r="7" spans="1:35" ht="28.9" x14ac:dyDescent="0.3">
      <c r="A7" s="7" t="s">
        <v>12</v>
      </c>
      <c r="B7" s="3"/>
      <c r="C7" s="3">
        <v>14</v>
      </c>
      <c r="D7" s="3"/>
      <c r="E7" s="3"/>
      <c r="F7" s="3"/>
      <c r="G7" s="3"/>
      <c r="H7" s="3"/>
      <c r="I7" s="3"/>
      <c r="J7" s="3">
        <v>9</v>
      </c>
      <c r="K7" s="3"/>
      <c r="L7" s="3"/>
      <c r="M7" s="3"/>
      <c r="N7" s="3"/>
      <c r="O7" s="3"/>
      <c r="P7" s="3"/>
      <c r="Q7" s="3">
        <v>16</v>
      </c>
      <c r="R7" s="3"/>
      <c r="S7" s="3"/>
      <c r="T7" s="3"/>
      <c r="U7" s="3"/>
      <c r="V7" s="3"/>
      <c r="W7" s="3"/>
      <c r="X7" s="3"/>
      <c r="Y7" s="3">
        <v>27</v>
      </c>
      <c r="Z7" s="3"/>
      <c r="AA7" s="3"/>
      <c r="AB7" s="3"/>
      <c r="AC7" s="3"/>
      <c r="AD7" s="3"/>
      <c r="AE7" s="3">
        <v>19</v>
      </c>
      <c r="AF7" s="3"/>
      <c r="AG7" s="16">
        <f t="shared" si="0"/>
        <v>85</v>
      </c>
      <c r="AH7" s="17">
        <f>SUM(AG7*3)</f>
        <v>255</v>
      </c>
    </row>
    <row r="8" spans="1:35" ht="30" x14ac:dyDescent="0.25">
      <c r="A8" s="7" t="s">
        <v>19</v>
      </c>
      <c r="B8" s="3"/>
      <c r="C8" s="3">
        <v>14</v>
      </c>
      <c r="D8" s="3"/>
      <c r="E8" s="3"/>
      <c r="F8" s="3"/>
      <c r="G8" s="3"/>
      <c r="H8" s="3"/>
      <c r="I8" s="3"/>
      <c r="J8" s="3">
        <v>9</v>
      </c>
      <c r="K8" s="3"/>
      <c r="L8" s="3"/>
      <c r="M8" s="3"/>
      <c r="N8" s="3"/>
      <c r="O8" s="3"/>
      <c r="P8" s="3"/>
      <c r="Q8" s="3">
        <v>16</v>
      </c>
      <c r="R8" s="3"/>
      <c r="S8" s="3"/>
      <c r="T8" s="3"/>
      <c r="U8" s="3"/>
      <c r="V8" s="3"/>
      <c r="W8" s="3"/>
      <c r="X8" s="3"/>
      <c r="Y8" s="3">
        <v>27</v>
      </c>
      <c r="Z8" s="3"/>
      <c r="AA8" s="3"/>
      <c r="AB8" s="3"/>
      <c r="AC8" s="3"/>
      <c r="AD8" s="3"/>
      <c r="AE8" s="3">
        <v>19</v>
      </c>
      <c r="AF8" s="3"/>
      <c r="AG8" s="16">
        <f t="shared" si="0"/>
        <v>85</v>
      </c>
      <c r="AH8" s="17">
        <f>SUM(AG8*3.14)</f>
        <v>266.90000000000003</v>
      </c>
    </row>
    <row r="9" spans="1:35" ht="30" x14ac:dyDescent="0.25">
      <c r="A9" s="7" t="s">
        <v>8</v>
      </c>
      <c r="B9" s="3"/>
      <c r="C9" s="3"/>
      <c r="D9" s="3">
        <v>23</v>
      </c>
      <c r="E9" s="3">
        <v>23</v>
      </c>
      <c r="F9" s="3"/>
      <c r="G9" s="3"/>
      <c r="H9" s="3"/>
      <c r="I9" s="3">
        <v>22</v>
      </c>
      <c r="J9" s="3"/>
      <c r="K9" s="3"/>
      <c r="L9" s="3">
        <v>18</v>
      </c>
      <c r="M9" s="3"/>
      <c r="N9" s="3"/>
      <c r="O9" s="3"/>
      <c r="P9" s="3"/>
      <c r="Q9" s="3"/>
      <c r="R9" s="3">
        <v>23</v>
      </c>
      <c r="S9" s="3">
        <v>30</v>
      </c>
      <c r="T9" s="3"/>
      <c r="U9" s="3"/>
      <c r="V9" s="3"/>
      <c r="W9" s="3"/>
      <c r="X9" s="3">
        <v>29</v>
      </c>
      <c r="Y9" s="3"/>
      <c r="Z9" s="3">
        <v>24</v>
      </c>
      <c r="AA9" s="3"/>
      <c r="AB9" s="3"/>
      <c r="AC9" s="3">
        <v>28</v>
      </c>
      <c r="AD9" s="3"/>
      <c r="AE9" s="3"/>
      <c r="AF9" s="3"/>
      <c r="AG9" s="16">
        <f>SUM(B9:AF9)*3</f>
        <v>660</v>
      </c>
      <c r="AH9" s="17">
        <f>SUM(AG9*3.04)</f>
        <v>2006.4</v>
      </c>
    </row>
    <row r="10" spans="1:35" ht="30" x14ac:dyDescent="0.25">
      <c r="A10" s="7" t="s">
        <v>7</v>
      </c>
      <c r="B10" s="3"/>
      <c r="C10" s="3"/>
      <c r="D10" s="3">
        <v>23</v>
      </c>
      <c r="E10" s="3">
        <v>21</v>
      </c>
      <c r="F10" s="3"/>
      <c r="G10" s="3"/>
      <c r="H10" s="3"/>
      <c r="I10" s="3">
        <v>21</v>
      </c>
      <c r="J10" s="3"/>
      <c r="K10" s="3"/>
      <c r="L10" s="3">
        <v>18</v>
      </c>
      <c r="M10" s="3"/>
      <c r="N10" s="3"/>
      <c r="O10" s="3"/>
      <c r="P10" s="3"/>
      <c r="Q10" s="3"/>
      <c r="R10" s="3">
        <v>23</v>
      </c>
      <c r="S10" s="3">
        <v>30</v>
      </c>
      <c r="T10" s="3"/>
      <c r="U10" s="3"/>
      <c r="V10" s="3"/>
      <c r="W10" s="3"/>
      <c r="X10" s="3">
        <v>24</v>
      </c>
      <c r="Y10" s="3"/>
      <c r="Z10" s="3">
        <v>21</v>
      </c>
      <c r="AA10" s="3"/>
      <c r="AB10" s="3"/>
      <c r="AC10" s="3">
        <v>28</v>
      </c>
      <c r="AD10" s="3"/>
      <c r="AE10" s="3"/>
      <c r="AF10" s="3"/>
      <c r="AG10" s="16">
        <f>SUM(B10:AF10)*3</f>
        <v>627</v>
      </c>
      <c r="AH10" s="17">
        <f>SUM(AG10*1.53)</f>
        <v>959.31000000000006</v>
      </c>
    </row>
    <row r="11" spans="1:35" ht="30" x14ac:dyDescent="0.25">
      <c r="A11" s="7" t="s">
        <v>9</v>
      </c>
      <c r="B11" s="3"/>
      <c r="C11" s="3"/>
      <c r="D11" s="3">
        <v>23</v>
      </c>
      <c r="E11" s="3">
        <v>21</v>
      </c>
      <c r="F11" s="3"/>
      <c r="G11" s="3"/>
      <c r="H11" s="3"/>
      <c r="I11" s="3">
        <v>21</v>
      </c>
      <c r="J11" s="3"/>
      <c r="K11" s="3"/>
      <c r="L11" s="3">
        <v>18</v>
      </c>
      <c r="M11" s="3"/>
      <c r="N11" s="3"/>
      <c r="O11" s="3"/>
      <c r="P11" s="3"/>
      <c r="Q11" s="3"/>
      <c r="R11" s="3">
        <v>23</v>
      </c>
      <c r="S11" s="3">
        <v>30</v>
      </c>
      <c r="T11" s="3"/>
      <c r="U11" s="3"/>
      <c r="V11" s="3"/>
      <c r="W11" s="3"/>
      <c r="X11" s="3">
        <v>24</v>
      </c>
      <c r="Y11" s="3"/>
      <c r="Z11" s="3">
        <v>21</v>
      </c>
      <c r="AA11" s="3"/>
      <c r="AB11" s="3"/>
      <c r="AC11" s="3">
        <v>28</v>
      </c>
      <c r="AD11" s="3"/>
      <c r="AE11" s="3"/>
      <c r="AF11" s="3"/>
      <c r="AG11" s="16">
        <f>SUM(B11:AF11)</f>
        <v>209</v>
      </c>
      <c r="AH11" s="17">
        <f>SUM(AG11*5.62)</f>
        <v>1174.58</v>
      </c>
    </row>
    <row r="12" spans="1:35" ht="60" x14ac:dyDescent="0.25">
      <c r="A12" s="7" t="s">
        <v>10</v>
      </c>
      <c r="B12" s="14"/>
      <c r="C12" s="14"/>
      <c r="D12" s="14">
        <v>3390</v>
      </c>
      <c r="E12" s="14">
        <v>3590</v>
      </c>
      <c r="F12" s="14"/>
      <c r="G12" s="14"/>
      <c r="H12" s="14"/>
      <c r="I12" s="14">
        <v>3670</v>
      </c>
      <c r="J12" s="14"/>
      <c r="K12" s="14"/>
      <c r="L12" s="14">
        <v>2690</v>
      </c>
      <c r="M12" s="14"/>
      <c r="N12" s="14"/>
      <c r="O12" s="14"/>
      <c r="P12" s="14"/>
      <c r="Q12" s="14"/>
      <c r="R12" s="14">
        <v>3350</v>
      </c>
      <c r="S12" s="14">
        <v>4350</v>
      </c>
      <c r="T12" s="14"/>
      <c r="U12" s="14"/>
      <c r="V12" s="14"/>
      <c r="W12" s="14"/>
      <c r="X12" s="14">
        <v>3600</v>
      </c>
      <c r="Y12" s="14"/>
      <c r="Z12" s="14">
        <v>3090</v>
      </c>
      <c r="AA12" s="14"/>
      <c r="AB12" s="14"/>
      <c r="AC12" s="14">
        <v>2570</v>
      </c>
      <c r="AD12" s="14"/>
      <c r="AE12" s="14"/>
      <c r="AF12" s="15"/>
      <c r="AG12" s="16">
        <f>SUM(B12:AF12)</f>
        <v>30300</v>
      </c>
      <c r="AH12" s="17">
        <v>67.02</v>
      </c>
      <c r="AI12" s="18"/>
    </row>
    <row r="13" spans="1:35" ht="30" x14ac:dyDescent="0.25">
      <c r="A13" s="7" t="s">
        <v>11</v>
      </c>
      <c r="B13" s="15">
        <v>2</v>
      </c>
      <c r="C13" s="15">
        <v>2</v>
      </c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15">
        <v>2</v>
      </c>
      <c r="J13" s="15">
        <v>3</v>
      </c>
      <c r="K13" s="15">
        <v>2</v>
      </c>
      <c r="L13" s="15">
        <v>3</v>
      </c>
      <c r="M13" s="15">
        <v>2</v>
      </c>
      <c r="N13" s="15">
        <v>2</v>
      </c>
      <c r="O13" s="15">
        <v>1</v>
      </c>
      <c r="P13" s="15">
        <v>2</v>
      </c>
      <c r="Q13" s="15">
        <v>2</v>
      </c>
      <c r="R13" s="15">
        <v>3</v>
      </c>
      <c r="S13" s="15">
        <v>0</v>
      </c>
      <c r="T13" s="15">
        <v>2</v>
      </c>
      <c r="U13" s="15">
        <v>2</v>
      </c>
      <c r="V13" s="15">
        <v>2</v>
      </c>
      <c r="W13" s="15">
        <v>1</v>
      </c>
      <c r="X13" s="15">
        <v>1</v>
      </c>
      <c r="Y13" s="15">
        <v>1</v>
      </c>
      <c r="Z13" s="15">
        <v>2</v>
      </c>
      <c r="AA13" s="15">
        <v>2</v>
      </c>
      <c r="AB13" s="15">
        <v>1</v>
      </c>
      <c r="AC13" s="15">
        <v>2</v>
      </c>
      <c r="AD13" s="15">
        <v>3</v>
      </c>
      <c r="AE13" s="15">
        <v>1</v>
      </c>
      <c r="AF13" s="15">
        <v>2</v>
      </c>
      <c r="AG13" s="16">
        <f t="shared" ref="AG13:AG16" si="1">SUM(B13:AF13)</f>
        <v>53</v>
      </c>
      <c r="AH13" s="17">
        <f>SUM(AG13*5.62)</f>
        <v>297.86</v>
      </c>
    </row>
    <row r="14" spans="1:35" ht="34.9" customHeight="1" x14ac:dyDescent="0.25">
      <c r="A14" s="5" t="s">
        <v>2</v>
      </c>
      <c r="B14" s="14"/>
      <c r="C14" s="14">
        <v>7350</v>
      </c>
      <c r="D14" s="14"/>
      <c r="E14" s="14"/>
      <c r="F14" s="14"/>
      <c r="G14" s="14"/>
      <c r="H14" s="14"/>
      <c r="I14" s="14"/>
      <c r="J14" s="14">
        <v>5280</v>
      </c>
      <c r="K14" s="14"/>
      <c r="L14" s="14"/>
      <c r="M14" s="14"/>
      <c r="N14" s="14"/>
      <c r="O14" s="14"/>
      <c r="P14" s="14"/>
      <c r="Q14" s="14">
        <v>8550</v>
      </c>
      <c r="R14" s="14"/>
      <c r="S14" s="14"/>
      <c r="T14" s="14"/>
      <c r="U14" s="14"/>
      <c r="V14" s="14"/>
      <c r="W14" s="14"/>
      <c r="X14" s="14"/>
      <c r="Y14" s="14">
        <v>8470</v>
      </c>
      <c r="Z14" s="14"/>
      <c r="AA14" s="14"/>
      <c r="AB14" s="14"/>
      <c r="AC14" s="14"/>
      <c r="AD14" s="14"/>
      <c r="AE14" s="14">
        <v>8430</v>
      </c>
      <c r="AF14" s="14"/>
      <c r="AG14" s="16">
        <f t="shared" si="1"/>
        <v>38080</v>
      </c>
      <c r="AH14" s="17"/>
    </row>
    <row r="15" spans="1:35" ht="36.6" customHeight="1" x14ac:dyDescent="0.25">
      <c r="A15" s="5" t="s">
        <v>3</v>
      </c>
      <c r="B15" s="14"/>
      <c r="C15" s="14"/>
      <c r="D15" s="14">
        <v>3390</v>
      </c>
      <c r="E15" s="14">
        <v>3310</v>
      </c>
      <c r="F15" s="14"/>
      <c r="G15" s="14"/>
      <c r="H15" s="14"/>
      <c r="I15" s="14">
        <v>3430</v>
      </c>
      <c r="J15" s="14"/>
      <c r="K15" s="14"/>
      <c r="L15" s="14">
        <v>2690</v>
      </c>
      <c r="M15" s="14"/>
      <c r="N15" s="14"/>
      <c r="O15" s="14"/>
      <c r="P15" s="14"/>
      <c r="Q15" s="14"/>
      <c r="R15" s="14">
        <v>3350</v>
      </c>
      <c r="S15" s="14">
        <v>4350</v>
      </c>
      <c r="T15" s="14"/>
      <c r="U15" s="14"/>
      <c r="V15" s="14"/>
      <c r="W15" s="14"/>
      <c r="X15" s="14">
        <v>2980</v>
      </c>
      <c r="Y15" s="14"/>
      <c r="Z15" s="14">
        <v>2720</v>
      </c>
      <c r="AA15" s="14"/>
      <c r="AB15" s="14"/>
      <c r="AC15" s="14">
        <v>2570</v>
      </c>
      <c r="AD15" s="14"/>
      <c r="AE15" s="14"/>
      <c r="AF15" s="14"/>
      <c r="AG15" s="16">
        <f t="shared" si="1"/>
        <v>28790</v>
      </c>
      <c r="AH15" s="17"/>
    </row>
    <row r="16" spans="1:35" ht="34.9" customHeight="1" x14ac:dyDescent="0.25">
      <c r="A16" s="5" t="s">
        <v>4</v>
      </c>
      <c r="B16" s="14"/>
      <c r="C16" s="14"/>
      <c r="D16" s="14">
        <v>1300</v>
      </c>
      <c r="E16" s="14">
        <v>880</v>
      </c>
      <c r="F16" s="14"/>
      <c r="G16" s="14"/>
      <c r="H16" s="14"/>
      <c r="I16" s="14">
        <v>340</v>
      </c>
      <c r="J16" s="14"/>
      <c r="K16" s="14"/>
      <c r="L16" s="14">
        <v>900</v>
      </c>
      <c r="M16" s="14"/>
      <c r="N16" s="14"/>
      <c r="O16" s="14"/>
      <c r="P16" s="14"/>
      <c r="Q16" s="14"/>
      <c r="R16" s="14">
        <v>600</v>
      </c>
      <c r="S16" s="14">
        <v>340</v>
      </c>
      <c r="T16" s="14"/>
      <c r="U16" s="14"/>
      <c r="V16" s="14"/>
      <c r="W16" s="14"/>
      <c r="X16" s="14">
        <v>620</v>
      </c>
      <c r="Y16" s="14"/>
      <c r="Z16" s="14">
        <v>870</v>
      </c>
      <c r="AA16" s="14"/>
      <c r="AB16" s="14"/>
      <c r="AC16" s="14">
        <v>600</v>
      </c>
      <c r="AD16" s="14"/>
      <c r="AE16" s="14"/>
      <c r="AF16" s="14"/>
      <c r="AG16" s="16">
        <f t="shared" si="1"/>
        <v>6450</v>
      </c>
      <c r="AH16" s="17"/>
    </row>
    <row r="17" spans="1:34" ht="34.9" customHeight="1" x14ac:dyDescent="0.3">
      <c r="A17" s="5" t="s">
        <v>14</v>
      </c>
      <c r="B17" s="22">
        <f>SUM(AH2:AH16)</f>
        <v>6539.22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9" spans="1:34" ht="18" x14ac:dyDescent="0.3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</sheetData>
  <mergeCells count="2">
    <mergeCell ref="A19:AG19"/>
    <mergeCell ref="B17:AH17"/>
  </mergeCells>
  <pageMargins left="0.11811023622047245" right="0.11811023622047245" top="0.98425196850393704" bottom="0.19685039370078741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pane ySplit="1" topLeftCell="A7" activePane="bottomLeft" state="frozen"/>
      <selection pane="bottomLeft" activeCell="A11" sqref="A11"/>
    </sheetView>
  </sheetViews>
  <sheetFormatPr defaultRowHeight="15" x14ac:dyDescent="0.25"/>
  <cols>
    <col min="1" max="1" width="41.140625" customWidth="1"/>
    <col min="2" max="31" width="4.28515625" style="1" customWidth="1"/>
    <col min="32" max="32" width="8.85546875" style="1" customWidth="1"/>
    <col min="33" max="33" width="11.28515625" customWidth="1"/>
  </cols>
  <sheetData>
    <row r="1" spans="1:33" ht="26.45" customHeight="1" x14ac:dyDescent="0.3">
      <c r="A1" s="12">
        <v>45078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 t="s">
        <v>1</v>
      </c>
      <c r="AG1" s="4" t="s">
        <v>13</v>
      </c>
    </row>
    <row r="2" spans="1:33" ht="19.899999999999999" customHeight="1" x14ac:dyDescent="0.3">
      <c r="A2" s="11" t="s">
        <v>0</v>
      </c>
      <c r="B2" s="3">
        <v>5</v>
      </c>
      <c r="C2" s="3">
        <v>5</v>
      </c>
      <c r="D2" s="3">
        <v>5</v>
      </c>
      <c r="E2" s="3">
        <v>4</v>
      </c>
      <c r="F2" s="3">
        <v>6</v>
      </c>
      <c r="G2" s="3">
        <v>4</v>
      </c>
      <c r="H2" s="3">
        <v>5</v>
      </c>
      <c r="I2" s="3">
        <v>7</v>
      </c>
      <c r="J2" s="3">
        <v>7</v>
      </c>
      <c r="K2" s="3">
        <v>8</v>
      </c>
      <c r="L2" s="3">
        <v>7</v>
      </c>
      <c r="M2" s="3">
        <v>7</v>
      </c>
      <c r="N2" s="3">
        <v>9</v>
      </c>
      <c r="O2" s="3">
        <v>7</v>
      </c>
      <c r="P2" s="3">
        <v>5</v>
      </c>
      <c r="Q2" s="3">
        <v>6</v>
      </c>
      <c r="R2" s="3">
        <v>7</v>
      </c>
      <c r="S2" s="3">
        <v>7</v>
      </c>
      <c r="T2" s="3">
        <v>7</v>
      </c>
      <c r="U2" s="3">
        <v>8</v>
      </c>
      <c r="V2" s="3">
        <v>6</v>
      </c>
      <c r="W2" s="3">
        <v>6</v>
      </c>
      <c r="X2" s="3">
        <v>6</v>
      </c>
      <c r="Y2" s="3">
        <v>7</v>
      </c>
      <c r="Z2" s="3">
        <v>5</v>
      </c>
      <c r="AA2" s="3">
        <v>6</v>
      </c>
      <c r="AB2" s="3">
        <v>6</v>
      </c>
      <c r="AC2" s="3">
        <v>6</v>
      </c>
      <c r="AD2" s="3">
        <v>2</v>
      </c>
      <c r="AE2" s="3">
        <v>1</v>
      </c>
      <c r="AF2" s="4">
        <f>SUM(B2:AE2)</f>
        <v>177</v>
      </c>
      <c r="AG2" s="17"/>
    </row>
    <row r="3" spans="1:33" ht="44.45" customHeight="1" x14ac:dyDescent="0.25">
      <c r="A3" s="2" t="s">
        <v>15</v>
      </c>
      <c r="B3" s="3"/>
      <c r="C3" s="3"/>
      <c r="D3" s="3"/>
      <c r="E3" s="3"/>
      <c r="F3" s="3">
        <v>2</v>
      </c>
      <c r="G3" s="3">
        <v>2</v>
      </c>
      <c r="H3" s="3">
        <v>2</v>
      </c>
      <c r="I3" s="3"/>
      <c r="J3" s="3"/>
      <c r="K3" s="3"/>
      <c r="L3" s="3"/>
      <c r="M3" s="3"/>
      <c r="N3" s="3"/>
      <c r="O3" s="3">
        <v>2</v>
      </c>
      <c r="P3" s="3">
        <v>2</v>
      </c>
      <c r="Q3" s="3">
        <v>2</v>
      </c>
      <c r="R3" s="3"/>
      <c r="S3" s="3"/>
      <c r="T3" s="3">
        <v>2</v>
      </c>
      <c r="U3" s="3">
        <v>2</v>
      </c>
      <c r="V3" s="3">
        <v>2</v>
      </c>
      <c r="W3" s="3"/>
      <c r="X3" s="3"/>
      <c r="Y3" s="3"/>
      <c r="Z3" s="3"/>
      <c r="AA3" s="3">
        <v>3</v>
      </c>
      <c r="AB3" s="3">
        <v>2</v>
      </c>
      <c r="AC3" s="3">
        <v>2</v>
      </c>
      <c r="AD3" s="3"/>
      <c r="AE3" s="3">
        <v>1</v>
      </c>
      <c r="AF3" s="4">
        <f t="shared" ref="AF3:AF8" si="0">SUM(B3:AE3)</f>
        <v>26</v>
      </c>
      <c r="AG3" s="17">
        <f>SUM(AF3*6.15)</f>
        <v>159.9</v>
      </c>
    </row>
    <row r="4" spans="1:33" ht="60" x14ac:dyDescent="0.25">
      <c r="A4" s="7" t="s">
        <v>16</v>
      </c>
      <c r="B4" s="3"/>
      <c r="C4" s="3"/>
      <c r="D4" s="3"/>
      <c r="E4" s="3"/>
      <c r="F4" s="3">
        <v>1</v>
      </c>
      <c r="G4" s="3">
        <v>1</v>
      </c>
      <c r="H4" s="3">
        <v>1</v>
      </c>
      <c r="I4" s="3"/>
      <c r="J4" s="3"/>
      <c r="K4" s="3"/>
      <c r="L4" s="3"/>
      <c r="M4" s="3"/>
      <c r="N4" s="3"/>
      <c r="O4" s="3">
        <v>1</v>
      </c>
      <c r="P4" s="3">
        <v>1</v>
      </c>
      <c r="Q4" s="3">
        <v>1</v>
      </c>
      <c r="R4" s="3"/>
      <c r="S4" s="3"/>
      <c r="T4" s="3">
        <v>1</v>
      </c>
      <c r="U4" s="3">
        <v>1</v>
      </c>
      <c r="V4" s="3">
        <v>1</v>
      </c>
      <c r="W4" s="3"/>
      <c r="X4" s="3"/>
      <c r="Y4" s="3"/>
      <c r="Z4" s="3"/>
      <c r="AA4" s="3">
        <v>1</v>
      </c>
      <c r="AB4" s="3">
        <v>1</v>
      </c>
      <c r="AC4" s="3">
        <v>1</v>
      </c>
      <c r="AD4" s="3"/>
      <c r="AE4" s="3">
        <v>1</v>
      </c>
      <c r="AF4" s="4">
        <f t="shared" si="0"/>
        <v>13</v>
      </c>
      <c r="AG4" s="17">
        <f>SUM(AF4*2.7)</f>
        <v>35.1</v>
      </c>
    </row>
    <row r="5" spans="1:33" ht="30" x14ac:dyDescent="0.25">
      <c r="A5" s="7" t="s">
        <v>17</v>
      </c>
      <c r="B5" s="3">
        <v>2</v>
      </c>
      <c r="C5" s="3">
        <v>2</v>
      </c>
      <c r="D5" s="3">
        <v>2</v>
      </c>
      <c r="E5" s="3">
        <v>0</v>
      </c>
      <c r="F5" s="3">
        <v>1</v>
      </c>
      <c r="G5" s="3">
        <v>2</v>
      </c>
      <c r="H5" s="3">
        <v>4</v>
      </c>
      <c r="I5" s="3">
        <v>3</v>
      </c>
      <c r="J5" s="3">
        <v>2</v>
      </c>
      <c r="K5" s="3">
        <v>5</v>
      </c>
      <c r="L5" s="3">
        <v>4</v>
      </c>
      <c r="M5" s="3">
        <v>0</v>
      </c>
      <c r="N5" s="3">
        <v>4</v>
      </c>
      <c r="O5" s="3">
        <v>5</v>
      </c>
      <c r="P5" s="3">
        <v>3</v>
      </c>
      <c r="Q5" s="3">
        <v>6</v>
      </c>
      <c r="R5" s="3">
        <v>4</v>
      </c>
      <c r="S5" s="3">
        <v>3</v>
      </c>
      <c r="T5" s="3">
        <v>2</v>
      </c>
      <c r="U5" s="3">
        <v>0</v>
      </c>
      <c r="V5" s="3">
        <v>0</v>
      </c>
      <c r="W5" s="3">
        <v>8</v>
      </c>
      <c r="X5" s="3">
        <v>2</v>
      </c>
      <c r="Y5" s="3">
        <v>4</v>
      </c>
      <c r="Z5" s="3">
        <v>2</v>
      </c>
      <c r="AA5" s="3">
        <v>2</v>
      </c>
      <c r="AB5" s="3">
        <v>6</v>
      </c>
      <c r="AC5" s="3">
        <v>5</v>
      </c>
      <c r="AD5" s="3">
        <v>5</v>
      </c>
      <c r="AE5" s="3">
        <v>4</v>
      </c>
      <c r="AF5" s="4">
        <f t="shared" si="0"/>
        <v>92</v>
      </c>
      <c r="AG5" s="17">
        <f>SUM(AF5*2.81)</f>
        <v>258.52</v>
      </c>
    </row>
    <row r="6" spans="1:33" ht="45" x14ac:dyDescent="0.25">
      <c r="A6" s="7" t="s">
        <v>18</v>
      </c>
      <c r="B6" s="3">
        <v>2</v>
      </c>
      <c r="C6" s="3">
        <v>2</v>
      </c>
      <c r="D6" s="3">
        <v>2</v>
      </c>
      <c r="E6" s="3">
        <v>0</v>
      </c>
      <c r="F6" s="3">
        <v>1</v>
      </c>
      <c r="G6" s="3">
        <v>2</v>
      </c>
      <c r="H6" s="3">
        <v>4</v>
      </c>
      <c r="I6" s="3">
        <v>3</v>
      </c>
      <c r="J6" s="3">
        <v>2</v>
      </c>
      <c r="K6" s="3">
        <v>5</v>
      </c>
      <c r="L6" s="3">
        <v>4</v>
      </c>
      <c r="M6" s="3">
        <v>0</v>
      </c>
      <c r="N6" s="3">
        <v>4</v>
      </c>
      <c r="O6" s="3">
        <v>5</v>
      </c>
      <c r="P6" s="3">
        <v>3</v>
      </c>
      <c r="Q6" s="3">
        <v>6</v>
      </c>
      <c r="R6" s="3">
        <v>4</v>
      </c>
      <c r="S6" s="3">
        <v>3</v>
      </c>
      <c r="T6" s="3">
        <v>2</v>
      </c>
      <c r="U6" s="3">
        <v>0</v>
      </c>
      <c r="V6" s="3">
        <v>0</v>
      </c>
      <c r="W6" s="3">
        <v>8</v>
      </c>
      <c r="X6" s="3">
        <v>2</v>
      </c>
      <c r="Y6" s="3">
        <v>4</v>
      </c>
      <c r="Z6" s="3">
        <v>2</v>
      </c>
      <c r="AA6" s="3">
        <v>2</v>
      </c>
      <c r="AB6" s="3">
        <v>6</v>
      </c>
      <c r="AC6" s="3">
        <v>5</v>
      </c>
      <c r="AD6" s="3">
        <v>5</v>
      </c>
      <c r="AE6" s="3">
        <v>4</v>
      </c>
      <c r="AF6" s="4">
        <f t="shared" si="0"/>
        <v>92</v>
      </c>
      <c r="AG6" s="17">
        <f>SUM(AF6*6.3)</f>
        <v>579.6</v>
      </c>
    </row>
    <row r="7" spans="1:33" ht="28.9" x14ac:dyDescent="0.3">
      <c r="A7" s="7" t="s">
        <v>12</v>
      </c>
      <c r="B7" s="3"/>
      <c r="C7" s="3"/>
      <c r="D7" s="3"/>
      <c r="E7" s="3"/>
      <c r="F7" s="3"/>
      <c r="G7" s="3">
        <v>32</v>
      </c>
      <c r="H7" s="3"/>
      <c r="I7" s="3"/>
      <c r="J7" s="3"/>
      <c r="K7" s="3"/>
      <c r="L7" s="3"/>
      <c r="M7" s="3"/>
      <c r="N7" s="3"/>
      <c r="O7" s="3">
        <v>20</v>
      </c>
      <c r="P7" s="3"/>
      <c r="Q7" s="3"/>
      <c r="R7" s="3"/>
      <c r="S7" s="3"/>
      <c r="T7" s="3"/>
      <c r="U7" s="3"/>
      <c r="V7" s="3">
        <v>21</v>
      </c>
      <c r="W7" s="3"/>
      <c r="X7" s="3"/>
      <c r="Y7" s="3"/>
      <c r="Z7" s="3"/>
      <c r="AA7" s="3"/>
      <c r="AB7" s="3">
        <v>22</v>
      </c>
      <c r="AC7" s="3"/>
      <c r="AD7" s="3"/>
      <c r="AE7" s="3"/>
      <c r="AF7" s="4">
        <f t="shared" si="0"/>
        <v>95</v>
      </c>
      <c r="AG7" s="17">
        <f>SUM(AF7*3)</f>
        <v>285</v>
      </c>
    </row>
    <row r="8" spans="1:33" ht="30" x14ac:dyDescent="0.25">
      <c r="A8" s="7" t="s">
        <v>19</v>
      </c>
      <c r="B8" s="3"/>
      <c r="C8" s="3"/>
      <c r="D8" s="3"/>
      <c r="E8" s="3"/>
      <c r="F8" s="3"/>
      <c r="G8" s="3">
        <v>32</v>
      </c>
      <c r="H8" s="3"/>
      <c r="I8" s="3"/>
      <c r="J8" s="3"/>
      <c r="K8" s="3"/>
      <c r="L8" s="3"/>
      <c r="M8" s="3"/>
      <c r="N8" s="3"/>
      <c r="O8" s="3">
        <v>20</v>
      </c>
      <c r="P8" s="3"/>
      <c r="Q8" s="3"/>
      <c r="R8" s="3"/>
      <c r="S8" s="3"/>
      <c r="T8" s="3"/>
      <c r="U8" s="3"/>
      <c r="V8" s="3">
        <v>21</v>
      </c>
      <c r="W8" s="3"/>
      <c r="X8" s="3"/>
      <c r="Y8" s="3"/>
      <c r="Z8" s="3"/>
      <c r="AA8" s="3"/>
      <c r="AB8" s="3">
        <v>22</v>
      </c>
      <c r="AC8" s="3"/>
      <c r="AD8" s="3"/>
      <c r="AE8" s="3"/>
      <c r="AF8" s="4">
        <f t="shared" si="0"/>
        <v>95</v>
      </c>
      <c r="AG8" s="17">
        <f>SUM(AF8*3.14)</f>
        <v>298.3</v>
      </c>
    </row>
    <row r="9" spans="1:33" ht="30" x14ac:dyDescent="0.25">
      <c r="A9" s="7" t="s">
        <v>8</v>
      </c>
      <c r="B9" s="3">
        <v>19</v>
      </c>
      <c r="C9" s="3">
        <v>23</v>
      </c>
      <c r="D9" s="3"/>
      <c r="E9" s="3"/>
      <c r="F9" s="3"/>
      <c r="G9" s="3"/>
      <c r="H9" s="3">
        <v>40</v>
      </c>
      <c r="I9" s="3"/>
      <c r="J9" s="3"/>
      <c r="K9" s="3"/>
      <c r="L9" s="3"/>
      <c r="M9" s="3"/>
      <c r="N9" s="3"/>
      <c r="O9" s="3"/>
      <c r="P9" s="3">
        <v>22</v>
      </c>
      <c r="Q9" s="3">
        <v>29</v>
      </c>
      <c r="R9" s="3"/>
      <c r="S9" s="3"/>
      <c r="T9" s="3"/>
      <c r="U9" s="3"/>
      <c r="V9" s="3"/>
      <c r="W9" s="3">
        <v>23</v>
      </c>
      <c r="X9" s="3">
        <v>27</v>
      </c>
      <c r="Y9" s="3"/>
      <c r="Z9" s="3"/>
      <c r="AA9" s="3"/>
      <c r="AB9" s="3"/>
      <c r="AC9" s="3">
        <v>24</v>
      </c>
      <c r="AD9" s="3">
        <v>22</v>
      </c>
      <c r="AE9" s="3"/>
      <c r="AF9" s="4">
        <f>SUM(B9:AE9)*3</f>
        <v>687</v>
      </c>
      <c r="AG9" s="17">
        <f>SUM(AF9*3.04)</f>
        <v>2088.48</v>
      </c>
    </row>
    <row r="10" spans="1:33" ht="30" x14ac:dyDescent="0.25">
      <c r="A10" s="7" t="s">
        <v>7</v>
      </c>
      <c r="B10" s="3">
        <v>19</v>
      </c>
      <c r="C10" s="3">
        <v>23</v>
      </c>
      <c r="D10" s="3"/>
      <c r="E10" s="3"/>
      <c r="F10" s="3"/>
      <c r="G10" s="3"/>
      <c r="H10" s="3">
        <v>36</v>
      </c>
      <c r="I10" s="3"/>
      <c r="J10" s="3"/>
      <c r="K10" s="3"/>
      <c r="L10" s="3"/>
      <c r="M10" s="3"/>
      <c r="N10" s="3"/>
      <c r="O10" s="3"/>
      <c r="P10" s="3">
        <v>21</v>
      </c>
      <c r="Q10" s="3">
        <v>28</v>
      </c>
      <c r="R10" s="3"/>
      <c r="S10" s="3"/>
      <c r="T10" s="3"/>
      <c r="U10" s="3"/>
      <c r="V10" s="3"/>
      <c r="W10" s="3">
        <v>22</v>
      </c>
      <c r="X10" s="3">
        <v>26</v>
      </c>
      <c r="Y10" s="3"/>
      <c r="Z10" s="3"/>
      <c r="AA10" s="3"/>
      <c r="AB10" s="3"/>
      <c r="AC10" s="3">
        <v>23</v>
      </c>
      <c r="AD10" s="3">
        <v>22</v>
      </c>
      <c r="AE10" s="3"/>
      <c r="AF10" s="4">
        <f>SUM(B10:AE10)*3</f>
        <v>660</v>
      </c>
      <c r="AG10" s="17">
        <f>SUM(AF10*1.53)</f>
        <v>1009.8000000000001</v>
      </c>
    </row>
    <row r="11" spans="1:33" ht="45" x14ac:dyDescent="0.25">
      <c r="A11" s="7" t="s">
        <v>23</v>
      </c>
      <c r="B11" s="3">
        <v>19</v>
      </c>
      <c r="C11" s="3">
        <v>23</v>
      </c>
      <c r="D11" s="3"/>
      <c r="E11" s="3"/>
      <c r="F11" s="3"/>
      <c r="G11" s="3"/>
      <c r="H11" s="3">
        <v>36</v>
      </c>
      <c r="I11" s="3"/>
      <c r="J11" s="3"/>
      <c r="K11" s="3"/>
      <c r="L11" s="3"/>
      <c r="M11" s="3"/>
      <c r="N11" s="3"/>
      <c r="O11" s="3"/>
      <c r="P11" s="3">
        <v>21</v>
      </c>
      <c r="Q11" s="3">
        <v>28</v>
      </c>
      <c r="R11" s="3"/>
      <c r="S11" s="3"/>
      <c r="T11" s="3"/>
      <c r="U11" s="3"/>
      <c r="V11" s="3"/>
      <c r="W11" s="3">
        <v>22</v>
      </c>
      <c r="X11" s="3">
        <v>26</v>
      </c>
      <c r="Y11" s="3"/>
      <c r="Z11" s="3"/>
      <c r="AA11" s="3"/>
      <c r="AB11" s="3"/>
      <c r="AC11" s="3">
        <v>23</v>
      </c>
      <c r="AD11" s="3">
        <v>22</v>
      </c>
      <c r="AE11" s="3"/>
      <c r="AF11" s="4">
        <f>SUM(B11:AE11)</f>
        <v>220</v>
      </c>
      <c r="AG11" s="17">
        <f>SUM(AF11*5.62)</f>
        <v>1236.4000000000001</v>
      </c>
    </row>
    <row r="12" spans="1:33" ht="60" x14ac:dyDescent="0.25">
      <c r="A12" s="7" t="s">
        <v>10</v>
      </c>
      <c r="B12" s="14">
        <v>5310</v>
      </c>
      <c r="C12" s="14">
        <v>3810</v>
      </c>
      <c r="D12" s="8"/>
      <c r="E12" s="9"/>
      <c r="F12" s="9"/>
      <c r="G12" s="9"/>
      <c r="H12" s="14">
        <v>9965</v>
      </c>
      <c r="I12" s="9"/>
      <c r="J12" s="9"/>
      <c r="K12" s="9"/>
      <c r="L12" s="9"/>
      <c r="M12" s="9"/>
      <c r="N12" s="9"/>
      <c r="O12" s="9"/>
      <c r="P12" s="14">
        <v>4900</v>
      </c>
      <c r="Q12" s="14">
        <v>4150</v>
      </c>
      <c r="R12" s="9"/>
      <c r="S12" s="9"/>
      <c r="T12" s="8"/>
      <c r="U12" s="9"/>
      <c r="V12" s="9"/>
      <c r="W12" s="14">
        <v>5810</v>
      </c>
      <c r="X12" s="14">
        <v>3580</v>
      </c>
      <c r="Y12" s="8"/>
      <c r="Z12" s="9"/>
      <c r="AA12" s="8"/>
      <c r="AB12" s="9"/>
      <c r="AC12" s="14">
        <v>3490</v>
      </c>
      <c r="AD12" s="14">
        <v>5120</v>
      </c>
      <c r="AE12" s="3"/>
      <c r="AF12" s="16">
        <f>SUM(B12:AE12)</f>
        <v>46135</v>
      </c>
      <c r="AG12" s="17">
        <v>102.05</v>
      </c>
    </row>
    <row r="13" spans="1:33" ht="30" x14ac:dyDescent="0.25">
      <c r="A13" s="7" t="s">
        <v>11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4">
        <f t="shared" ref="AF13:AF16" si="1">SUM(B13:AE13)</f>
        <v>60</v>
      </c>
      <c r="AG13" s="17">
        <f>SUM(AF13*5.62)</f>
        <v>337.2</v>
      </c>
    </row>
    <row r="14" spans="1:33" ht="34.9" customHeight="1" x14ac:dyDescent="0.25">
      <c r="A14" s="5" t="s">
        <v>2</v>
      </c>
      <c r="B14" s="15"/>
      <c r="C14" s="15"/>
      <c r="D14" s="14"/>
      <c r="E14" s="14"/>
      <c r="F14" s="14"/>
      <c r="G14" s="14">
        <v>17270</v>
      </c>
      <c r="H14" s="14"/>
      <c r="I14" s="14"/>
      <c r="J14" s="14"/>
      <c r="K14" s="14"/>
      <c r="L14" s="14"/>
      <c r="M14" s="14"/>
      <c r="N14" s="14"/>
      <c r="O14" s="14">
        <v>12780</v>
      </c>
      <c r="P14" s="14"/>
      <c r="Q14" s="14"/>
      <c r="R14" s="14"/>
      <c r="S14" s="14"/>
      <c r="T14" s="14"/>
      <c r="U14" s="14"/>
      <c r="V14" s="14">
        <v>11010</v>
      </c>
      <c r="W14" s="14"/>
      <c r="X14" s="14"/>
      <c r="Y14" s="14"/>
      <c r="Z14" s="14"/>
      <c r="AA14" s="14"/>
      <c r="AB14" s="14">
        <v>12120</v>
      </c>
      <c r="AC14" s="14"/>
      <c r="AD14" s="14"/>
      <c r="AE14" s="14"/>
      <c r="AF14" s="16">
        <f t="shared" si="1"/>
        <v>53180</v>
      </c>
      <c r="AG14" s="17"/>
    </row>
    <row r="15" spans="1:33" ht="36.6" customHeight="1" x14ac:dyDescent="0.25">
      <c r="A15" s="5" t="s">
        <v>3</v>
      </c>
      <c r="B15" s="14">
        <v>5310</v>
      </c>
      <c r="C15" s="14">
        <v>3810</v>
      </c>
      <c r="D15" s="14"/>
      <c r="E15" s="14"/>
      <c r="F15" s="14"/>
      <c r="G15" s="14"/>
      <c r="H15" s="14">
        <v>8790</v>
      </c>
      <c r="I15" s="14"/>
      <c r="J15" s="14"/>
      <c r="K15" s="14"/>
      <c r="L15" s="14"/>
      <c r="M15" s="14"/>
      <c r="N15" s="14"/>
      <c r="O15" s="14"/>
      <c r="P15" s="14">
        <v>4640</v>
      </c>
      <c r="Q15" s="14">
        <v>4000</v>
      </c>
      <c r="R15" s="14"/>
      <c r="S15" s="14"/>
      <c r="T15" s="14"/>
      <c r="U15" s="14"/>
      <c r="V15" s="14"/>
      <c r="W15" s="14">
        <v>5510</v>
      </c>
      <c r="X15" s="14">
        <v>3420</v>
      </c>
      <c r="Y15" s="14"/>
      <c r="Z15" s="14"/>
      <c r="AA15" s="14"/>
      <c r="AB15" s="14"/>
      <c r="AC15" s="14">
        <v>3360</v>
      </c>
      <c r="AD15" s="14">
        <v>5120</v>
      </c>
      <c r="AE15" s="14"/>
      <c r="AF15" s="16">
        <f t="shared" si="1"/>
        <v>43960</v>
      </c>
      <c r="AG15" s="17"/>
    </row>
    <row r="16" spans="1:33" ht="34.9" customHeight="1" x14ac:dyDescent="0.25">
      <c r="A16" s="5" t="s">
        <v>4</v>
      </c>
      <c r="B16" s="14">
        <v>1450</v>
      </c>
      <c r="C16" s="14">
        <v>300</v>
      </c>
      <c r="D16" s="14"/>
      <c r="E16" s="14"/>
      <c r="F16" s="14"/>
      <c r="G16" s="14"/>
      <c r="H16" s="14">
        <v>4835</v>
      </c>
      <c r="I16" s="14"/>
      <c r="J16" s="14"/>
      <c r="K16" s="14"/>
      <c r="L16" s="14"/>
      <c r="M16" s="14"/>
      <c r="N16" s="14"/>
      <c r="O16" s="14"/>
      <c r="P16" s="14">
        <v>1260</v>
      </c>
      <c r="Q16" s="14">
        <v>470</v>
      </c>
      <c r="R16" s="14"/>
      <c r="S16" s="14"/>
      <c r="T16" s="14"/>
      <c r="U16" s="14"/>
      <c r="V16" s="14"/>
      <c r="W16" s="14">
        <v>900</v>
      </c>
      <c r="X16" s="14">
        <v>710</v>
      </c>
      <c r="Y16" s="14"/>
      <c r="Z16" s="14"/>
      <c r="AA16" s="14"/>
      <c r="AB16" s="14"/>
      <c r="AC16" s="14">
        <v>130</v>
      </c>
      <c r="AD16" s="14">
        <v>700</v>
      </c>
      <c r="AE16" s="14"/>
      <c r="AF16" s="16">
        <f t="shared" si="1"/>
        <v>10755</v>
      </c>
      <c r="AG16" s="17"/>
    </row>
    <row r="17" spans="1:33" ht="34.9" customHeight="1" x14ac:dyDescent="0.3">
      <c r="A17" s="5" t="s">
        <v>14</v>
      </c>
      <c r="B17" s="22">
        <f>SUM(AG2:AG16)</f>
        <v>6390.35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9" spans="1:33" ht="18" x14ac:dyDescent="0.3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</sheetData>
  <mergeCells count="2">
    <mergeCell ref="A19:AF19"/>
    <mergeCell ref="B17:AG17"/>
  </mergeCells>
  <pageMargins left="0.11811023622047245" right="0.11811023622047245" top="0.98425196850393704" bottom="0.19685039370078741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pane ySplit="1" topLeftCell="A2" activePane="bottomLeft" state="frozen"/>
      <selection pane="bottomLeft" activeCell="AH2" sqref="AH2"/>
    </sheetView>
  </sheetViews>
  <sheetFormatPr defaultRowHeight="15" x14ac:dyDescent="0.25"/>
  <cols>
    <col min="1" max="1" width="41.140625" customWidth="1"/>
    <col min="2" max="32" width="4.28515625" style="1" customWidth="1"/>
    <col min="33" max="33" width="8.140625" style="1" customWidth="1"/>
    <col min="34" max="34" width="10.140625" bestFit="1" customWidth="1"/>
  </cols>
  <sheetData>
    <row r="1" spans="1:34" ht="26.45" customHeight="1" x14ac:dyDescent="0.3">
      <c r="A1" s="12">
        <v>45108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 t="s">
        <v>1</v>
      </c>
      <c r="AH1" s="4" t="s">
        <v>13</v>
      </c>
    </row>
    <row r="2" spans="1:34" ht="19.899999999999999" customHeight="1" x14ac:dyDescent="0.3">
      <c r="A2" s="11" t="s">
        <v>0</v>
      </c>
      <c r="B2" s="3">
        <v>0</v>
      </c>
      <c r="C2" s="3">
        <v>4</v>
      </c>
      <c r="D2" s="3">
        <v>4</v>
      </c>
      <c r="E2" s="3">
        <v>5</v>
      </c>
      <c r="F2" s="3">
        <v>3</v>
      </c>
      <c r="G2" s="3">
        <v>3</v>
      </c>
      <c r="H2" s="3">
        <v>4</v>
      </c>
      <c r="I2" s="3">
        <v>4</v>
      </c>
      <c r="J2" s="3">
        <v>4</v>
      </c>
      <c r="K2" s="3">
        <v>5</v>
      </c>
      <c r="L2" s="3">
        <v>6</v>
      </c>
      <c r="M2" s="3">
        <v>6</v>
      </c>
      <c r="N2" s="3">
        <v>5</v>
      </c>
      <c r="O2" s="3">
        <v>6</v>
      </c>
      <c r="P2" s="3">
        <v>7</v>
      </c>
      <c r="Q2" s="3">
        <v>6</v>
      </c>
      <c r="R2" s="3">
        <v>6</v>
      </c>
      <c r="S2" s="3">
        <v>6</v>
      </c>
      <c r="T2" s="3">
        <v>5</v>
      </c>
      <c r="U2" s="3">
        <v>5</v>
      </c>
      <c r="V2" s="3">
        <v>3</v>
      </c>
      <c r="W2" s="3">
        <v>3</v>
      </c>
      <c r="X2" s="3">
        <v>4</v>
      </c>
      <c r="Y2" s="3">
        <v>2</v>
      </c>
      <c r="Z2" s="3">
        <v>5</v>
      </c>
      <c r="AA2" s="3">
        <v>7</v>
      </c>
      <c r="AB2" s="3">
        <v>5</v>
      </c>
      <c r="AC2" s="3">
        <v>5</v>
      </c>
      <c r="AD2" s="3">
        <v>3</v>
      </c>
      <c r="AE2" s="3">
        <v>4</v>
      </c>
      <c r="AF2" s="3">
        <v>4</v>
      </c>
      <c r="AG2" s="4">
        <f>SUM(B2:AF2)</f>
        <v>139</v>
      </c>
      <c r="AH2" s="17"/>
    </row>
    <row r="3" spans="1:34" ht="45" x14ac:dyDescent="0.25">
      <c r="A3" s="2" t="s">
        <v>15</v>
      </c>
      <c r="B3" s="3"/>
      <c r="C3" s="3"/>
      <c r="D3" s="3"/>
      <c r="E3" s="3">
        <v>2</v>
      </c>
      <c r="F3" s="3">
        <v>2</v>
      </c>
      <c r="G3" s="3"/>
      <c r="H3" s="3">
        <v>2</v>
      </c>
      <c r="I3" s="3"/>
      <c r="J3" s="3"/>
      <c r="K3" s="3">
        <v>2</v>
      </c>
      <c r="L3" s="3">
        <v>2</v>
      </c>
      <c r="M3" s="3">
        <v>1</v>
      </c>
      <c r="N3" s="3">
        <v>2</v>
      </c>
      <c r="O3" s="3">
        <v>2</v>
      </c>
      <c r="P3" s="3"/>
      <c r="Q3" s="3"/>
      <c r="R3" s="3"/>
      <c r="S3" s="3"/>
      <c r="T3" s="3">
        <v>2</v>
      </c>
      <c r="U3" s="3">
        <v>1</v>
      </c>
      <c r="V3" s="3">
        <v>2</v>
      </c>
      <c r="W3" s="3"/>
      <c r="X3" s="3"/>
      <c r="Y3" s="3">
        <v>1</v>
      </c>
      <c r="Z3" s="3">
        <v>2</v>
      </c>
      <c r="AA3" s="3">
        <v>1</v>
      </c>
      <c r="AB3" s="3">
        <v>1</v>
      </c>
      <c r="AC3" s="3">
        <v>1</v>
      </c>
      <c r="AD3" s="3"/>
      <c r="AE3" s="3"/>
      <c r="AF3" s="3">
        <v>1</v>
      </c>
      <c r="AG3" s="4">
        <f t="shared" ref="AG3:AG8" si="0">SUM(B3:AF3)</f>
        <v>27</v>
      </c>
      <c r="AH3" s="17">
        <f>SUM(AG3*6.15)</f>
        <v>166.05</v>
      </c>
    </row>
    <row r="4" spans="1:34" ht="60" x14ac:dyDescent="0.25">
      <c r="A4" s="7" t="s">
        <v>16</v>
      </c>
      <c r="B4" s="3"/>
      <c r="C4" s="3"/>
      <c r="D4" s="3"/>
      <c r="E4" s="3">
        <v>1</v>
      </c>
      <c r="F4" s="3">
        <v>1</v>
      </c>
      <c r="G4" s="3"/>
      <c r="H4" s="3">
        <v>1</v>
      </c>
      <c r="I4" s="3"/>
      <c r="J4" s="3"/>
      <c r="K4" s="3">
        <v>1</v>
      </c>
      <c r="L4" s="3">
        <v>1</v>
      </c>
      <c r="M4" s="3">
        <v>0</v>
      </c>
      <c r="N4" s="3">
        <v>1</v>
      </c>
      <c r="O4" s="3">
        <v>1</v>
      </c>
      <c r="P4" s="3"/>
      <c r="Q4" s="3"/>
      <c r="R4" s="3"/>
      <c r="S4" s="3"/>
      <c r="T4" s="3">
        <v>1</v>
      </c>
      <c r="U4" s="3">
        <v>1</v>
      </c>
      <c r="V4" s="3">
        <v>1</v>
      </c>
      <c r="W4" s="3"/>
      <c r="X4" s="3"/>
      <c r="Y4" s="3">
        <v>0</v>
      </c>
      <c r="Z4" s="3">
        <v>1</v>
      </c>
      <c r="AA4" s="3">
        <v>1</v>
      </c>
      <c r="AB4" s="3">
        <v>1</v>
      </c>
      <c r="AC4" s="3">
        <v>1</v>
      </c>
      <c r="AD4" s="3"/>
      <c r="AE4" s="3"/>
      <c r="AF4" s="3">
        <v>1</v>
      </c>
      <c r="AG4" s="4">
        <f t="shared" si="0"/>
        <v>15</v>
      </c>
      <c r="AH4" s="17">
        <f>SUM(AG4*2.7)</f>
        <v>40.5</v>
      </c>
    </row>
    <row r="5" spans="1:34" ht="30" x14ac:dyDescent="0.25">
      <c r="A5" s="7" t="s">
        <v>17</v>
      </c>
      <c r="B5" s="3">
        <v>2</v>
      </c>
      <c r="C5" s="3">
        <v>1</v>
      </c>
      <c r="D5" s="3">
        <v>3</v>
      </c>
      <c r="E5" s="3">
        <v>4</v>
      </c>
      <c r="F5" s="3">
        <v>1</v>
      </c>
      <c r="G5" s="3">
        <v>2</v>
      </c>
      <c r="H5" s="3">
        <v>6</v>
      </c>
      <c r="I5" s="3">
        <v>4</v>
      </c>
      <c r="J5" s="3">
        <v>5</v>
      </c>
      <c r="K5" s="3">
        <v>5</v>
      </c>
      <c r="L5" s="3">
        <v>4</v>
      </c>
      <c r="M5" s="3">
        <v>6</v>
      </c>
      <c r="N5" s="3">
        <v>8</v>
      </c>
      <c r="O5" s="3">
        <v>5</v>
      </c>
      <c r="P5" s="3">
        <v>4</v>
      </c>
      <c r="Q5" s="3">
        <v>4</v>
      </c>
      <c r="R5" s="3">
        <v>4</v>
      </c>
      <c r="S5" s="3">
        <v>5</v>
      </c>
      <c r="T5" s="3">
        <v>6</v>
      </c>
      <c r="U5" s="3">
        <v>3</v>
      </c>
      <c r="V5" s="3">
        <v>3</v>
      </c>
      <c r="W5" s="3">
        <v>2</v>
      </c>
      <c r="X5" s="3">
        <v>2</v>
      </c>
      <c r="Y5" s="3">
        <v>6</v>
      </c>
      <c r="Z5" s="3">
        <v>6</v>
      </c>
      <c r="AA5" s="3">
        <v>6</v>
      </c>
      <c r="AB5" s="3">
        <v>6</v>
      </c>
      <c r="AC5" s="3">
        <v>4</v>
      </c>
      <c r="AD5" s="3">
        <v>5</v>
      </c>
      <c r="AE5" s="3">
        <v>5</v>
      </c>
      <c r="AF5" s="3">
        <v>7</v>
      </c>
      <c r="AG5" s="4">
        <f t="shared" si="0"/>
        <v>134</v>
      </c>
      <c r="AH5" s="17">
        <f>SUM(AG5*2.81)</f>
        <v>376.54</v>
      </c>
    </row>
    <row r="6" spans="1:34" ht="45" x14ac:dyDescent="0.25">
      <c r="A6" s="7" t="s">
        <v>18</v>
      </c>
      <c r="B6" s="3">
        <v>2</v>
      </c>
      <c r="C6" s="3">
        <v>1</v>
      </c>
      <c r="D6" s="3">
        <v>3</v>
      </c>
      <c r="E6" s="3">
        <v>4</v>
      </c>
      <c r="F6" s="3">
        <v>1</v>
      </c>
      <c r="G6" s="3">
        <v>2</v>
      </c>
      <c r="H6" s="3">
        <v>6</v>
      </c>
      <c r="I6" s="3">
        <v>4</v>
      </c>
      <c r="J6" s="3">
        <v>5</v>
      </c>
      <c r="K6" s="3">
        <v>5</v>
      </c>
      <c r="L6" s="3">
        <v>4</v>
      </c>
      <c r="M6" s="3">
        <v>6</v>
      </c>
      <c r="N6" s="3">
        <v>8</v>
      </c>
      <c r="O6" s="3">
        <v>5</v>
      </c>
      <c r="P6" s="3">
        <v>4</v>
      </c>
      <c r="Q6" s="3">
        <v>4</v>
      </c>
      <c r="R6" s="3">
        <v>4</v>
      </c>
      <c r="S6" s="3">
        <v>5</v>
      </c>
      <c r="T6" s="3">
        <v>6</v>
      </c>
      <c r="U6" s="3">
        <v>3</v>
      </c>
      <c r="V6" s="3">
        <v>3</v>
      </c>
      <c r="W6" s="3">
        <v>2</v>
      </c>
      <c r="X6" s="3">
        <v>2</v>
      </c>
      <c r="Y6" s="3">
        <v>6</v>
      </c>
      <c r="Z6" s="3">
        <v>6</v>
      </c>
      <c r="AA6" s="3">
        <v>6</v>
      </c>
      <c r="AB6" s="3">
        <v>6</v>
      </c>
      <c r="AC6" s="3">
        <v>4</v>
      </c>
      <c r="AD6" s="3">
        <v>5</v>
      </c>
      <c r="AE6" s="3">
        <v>5</v>
      </c>
      <c r="AF6" s="3">
        <v>7</v>
      </c>
      <c r="AG6" s="4">
        <f t="shared" si="0"/>
        <v>134</v>
      </c>
      <c r="AH6" s="17">
        <f>SUM(AG6*6.3)</f>
        <v>844.19999999999993</v>
      </c>
    </row>
    <row r="7" spans="1:34" ht="28.9" x14ac:dyDescent="0.3">
      <c r="A7" s="7" t="s">
        <v>12</v>
      </c>
      <c r="B7" s="3"/>
      <c r="C7" s="3"/>
      <c r="D7" s="3"/>
      <c r="E7" s="3"/>
      <c r="F7" s="3">
        <v>16</v>
      </c>
      <c r="G7" s="3"/>
      <c r="H7" s="3"/>
      <c r="I7" s="3"/>
      <c r="J7" s="3"/>
      <c r="K7" s="3"/>
      <c r="L7" s="3">
        <v>22</v>
      </c>
      <c r="M7" s="3"/>
      <c r="N7" s="3"/>
      <c r="O7" s="3"/>
      <c r="P7" s="3"/>
      <c r="Q7" s="3"/>
      <c r="R7" s="3"/>
      <c r="S7" s="3">
        <v>25</v>
      </c>
      <c r="T7" s="3"/>
      <c r="U7" s="3"/>
      <c r="V7" s="3"/>
      <c r="W7" s="3"/>
      <c r="X7" s="3"/>
      <c r="Y7" s="3"/>
      <c r="Z7" s="3"/>
      <c r="AA7" s="3">
        <v>21</v>
      </c>
      <c r="AB7" s="3"/>
      <c r="AC7" s="3"/>
      <c r="AD7" s="3"/>
      <c r="AE7" s="3"/>
      <c r="AF7" s="3"/>
      <c r="AG7" s="4">
        <f t="shared" si="0"/>
        <v>84</v>
      </c>
      <c r="AH7" s="17">
        <f>SUM(AG7*3)</f>
        <v>252</v>
      </c>
    </row>
    <row r="8" spans="1:34" ht="30" x14ac:dyDescent="0.25">
      <c r="A8" s="7" t="s">
        <v>19</v>
      </c>
      <c r="B8" s="3"/>
      <c r="C8" s="3"/>
      <c r="D8" s="3"/>
      <c r="E8" s="3"/>
      <c r="F8" s="3">
        <v>16</v>
      </c>
      <c r="G8" s="3"/>
      <c r="H8" s="3"/>
      <c r="I8" s="3"/>
      <c r="J8" s="3"/>
      <c r="K8" s="3"/>
      <c r="L8" s="3">
        <v>22</v>
      </c>
      <c r="M8" s="3"/>
      <c r="N8" s="3"/>
      <c r="O8" s="3"/>
      <c r="P8" s="3"/>
      <c r="Q8" s="3"/>
      <c r="R8" s="3"/>
      <c r="S8" s="3">
        <v>25</v>
      </c>
      <c r="T8" s="3"/>
      <c r="U8" s="3"/>
      <c r="V8" s="3"/>
      <c r="W8" s="3"/>
      <c r="X8" s="3"/>
      <c r="Y8" s="3"/>
      <c r="Z8" s="3"/>
      <c r="AA8" s="3">
        <v>21</v>
      </c>
      <c r="AB8" s="3"/>
      <c r="AC8" s="3"/>
      <c r="AD8" s="3"/>
      <c r="AE8" s="3"/>
      <c r="AF8" s="3"/>
      <c r="AG8" s="4">
        <f t="shared" si="0"/>
        <v>84</v>
      </c>
      <c r="AH8" s="17">
        <f>SUM(AG8*3.14)</f>
        <v>263.76</v>
      </c>
    </row>
    <row r="9" spans="1:34" ht="30" x14ac:dyDescent="0.25">
      <c r="A9" s="7" t="s">
        <v>8</v>
      </c>
      <c r="B9" s="3"/>
      <c r="C9" s="3"/>
      <c r="D9" s="3">
        <v>31</v>
      </c>
      <c r="E9" s="3"/>
      <c r="F9" s="3"/>
      <c r="G9" s="3">
        <v>19</v>
      </c>
      <c r="H9" s="3"/>
      <c r="I9" s="3"/>
      <c r="J9" s="3"/>
      <c r="K9" s="3"/>
      <c r="L9" s="3"/>
      <c r="M9" s="3">
        <v>23</v>
      </c>
      <c r="N9" s="3">
        <v>26</v>
      </c>
      <c r="O9" s="3"/>
      <c r="P9" s="3"/>
      <c r="Q9" s="3"/>
      <c r="R9" s="3"/>
      <c r="S9" s="3"/>
      <c r="T9" s="3"/>
      <c r="U9" s="3">
        <v>28</v>
      </c>
      <c r="V9" s="3">
        <v>24</v>
      </c>
      <c r="W9" s="3"/>
      <c r="X9" s="3"/>
      <c r="Y9" s="3"/>
      <c r="Z9" s="3"/>
      <c r="AA9" s="3">
        <v>38</v>
      </c>
      <c r="AB9" s="3"/>
      <c r="AC9" s="3"/>
      <c r="AD9" s="3"/>
      <c r="AE9" s="3"/>
      <c r="AF9" s="3">
        <v>24</v>
      </c>
      <c r="AG9" s="4">
        <f>SUM(B9:AF9)*3</f>
        <v>639</v>
      </c>
      <c r="AH9" s="17">
        <f>SUM(AG9*3.04)</f>
        <v>1942.56</v>
      </c>
    </row>
    <row r="10" spans="1:34" ht="30" x14ac:dyDescent="0.25">
      <c r="A10" s="7" t="s">
        <v>7</v>
      </c>
      <c r="B10" s="3"/>
      <c r="C10" s="3"/>
      <c r="D10" s="3">
        <v>23</v>
      </c>
      <c r="E10" s="3"/>
      <c r="F10" s="3"/>
      <c r="G10" s="3">
        <v>19</v>
      </c>
      <c r="H10" s="3"/>
      <c r="I10" s="3"/>
      <c r="J10" s="3"/>
      <c r="K10" s="3"/>
      <c r="L10" s="3"/>
      <c r="M10" s="3">
        <v>20</v>
      </c>
      <c r="N10" s="3">
        <v>22</v>
      </c>
      <c r="O10" s="3"/>
      <c r="P10" s="3"/>
      <c r="Q10" s="3"/>
      <c r="R10" s="3"/>
      <c r="S10" s="3"/>
      <c r="T10" s="3"/>
      <c r="U10" s="3">
        <v>25</v>
      </c>
      <c r="V10" s="3">
        <v>22</v>
      </c>
      <c r="W10" s="3"/>
      <c r="X10" s="3"/>
      <c r="Y10" s="3"/>
      <c r="Z10" s="3"/>
      <c r="AA10" s="3">
        <v>33</v>
      </c>
      <c r="AB10" s="3"/>
      <c r="AC10" s="3"/>
      <c r="AD10" s="3"/>
      <c r="AE10" s="3"/>
      <c r="AF10" s="3">
        <v>24</v>
      </c>
      <c r="AG10" s="4">
        <f>SUM(B10:AF10)*3</f>
        <v>564</v>
      </c>
      <c r="AH10" s="17">
        <f>SUM(AG10*1.53)</f>
        <v>862.92</v>
      </c>
    </row>
    <row r="11" spans="1:34" ht="45" x14ac:dyDescent="0.25">
      <c r="A11" s="7" t="s">
        <v>22</v>
      </c>
      <c r="B11" s="3"/>
      <c r="C11" s="3"/>
      <c r="D11" s="3">
        <v>23</v>
      </c>
      <c r="E11" s="3"/>
      <c r="F11" s="3"/>
      <c r="G11" s="3">
        <v>19</v>
      </c>
      <c r="H11" s="3"/>
      <c r="I11" s="3"/>
      <c r="J11" s="3"/>
      <c r="K11" s="3"/>
      <c r="L11" s="3"/>
      <c r="M11" s="3">
        <v>20</v>
      </c>
      <c r="N11" s="3">
        <v>22</v>
      </c>
      <c r="O11" s="3"/>
      <c r="P11" s="3"/>
      <c r="Q11" s="3"/>
      <c r="R11" s="3"/>
      <c r="S11" s="3"/>
      <c r="T11" s="3"/>
      <c r="U11" s="3">
        <v>25</v>
      </c>
      <c r="V11" s="3">
        <v>22</v>
      </c>
      <c r="W11" s="3"/>
      <c r="X11" s="3"/>
      <c r="Y11" s="3"/>
      <c r="Z11" s="3"/>
      <c r="AA11" s="3">
        <v>33</v>
      </c>
      <c r="AB11" s="3"/>
      <c r="AC11" s="3"/>
      <c r="AD11" s="3"/>
      <c r="AE11" s="3"/>
      <c r="AF11" s="3">
        <v>24</v>
      </c>
      <c r="AG11" s="4">
        <f>SUM(B11:AF11)</f>
        <v>188</v>
      </c>
      <c r="AH11" s="17">
        <f>SUM(AG11*5.62)</f>
        <v>1056.56</v>
      </c>
    </row>
    <row r="12" spans="1:34" ht="60" x14ac:dyDescent="0.25">
      <c r="A12" s="7" t="s">
        <v>10</v>
      </c>
      <c r="B12" s="14"/>
      <c r="C12" s="14"/>
      <c r="D12" s="14">
        <v>4140</v>
      </c>
      <c r="E12" s="14"/>
      <c r="F12" s="14"/>
      <c r="G12" s="14">
        <v>4520</v>
      </c>
      <c r="H12" s="14"/>
      <c r="I12" s="14"/>
      <c r="J12" s="14"/>
      <c r="K12" s="14"/>
      <c r="L12" s="14"/>
      <c r="M12" s="14">
        <v>4650</v>
      </c>
      <c r="N12" s="14">
        <v>2940</v>
      </c>
      <c r="O12" s="14"/>
      <c r="P12" s="14"/>
      <c r="Q12" s="14"/>
      <c r="R12" s="14"/>
      <c r="S12" s="14"/>
      <c r="T12" s="14"/>
      <c r="U12" s="14">
        <v>3510</v>
      </c>
      <c r="V12" s="14">
        <v>2960</v>
      </c>
      <c r="W12" s="14"/>
      <c r="X12" s="14"/>
      <c r="Y12" s="14"/>
      <c r="Z12" s="14"/>
      <c r="AA12" s="14">
        <v>6480</v>
      </c>
      <c r="AB12" s="14"/>
      <c r="AC12" s="14"/>
      <c r="AD12" s="14"/>
      <c r="AE12" s="14"/>
      <c r="AF12" s="14">
        <v>2830</v>
      </c>
      <c r="AG12" s="16">
        <f>SUM(B12:AF12)</f>
        <v>32030</v>
      </c>
      <c r="AH12" s="17" t="s">
        <v>21</v>
      </c>
    </row>
    <row r="13" spans="1:34" ht="30" x14ac:dyDescent="0.25">
      <c r="A13" s="7" t="s">
        <v>11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1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3">
        <v>2</v>
      </c>
      <c r="AG13" s="4">
        <f t="shared" ref="AG13:AG16" si="1">SUM(B13:AF13)</f>
        <v>61</v>
      </c>
      <c r="AH13" s="17">
        <f>SUM(AG13*5.62)</f>
        <v>342.82</v>
      </c>
    </row>
    <row r="14" spans="1:34" ht="34.9" customHeight="1" x14ac:dyDescent="0.25">
      <c r="A14" s="5" t="s">
        <v>2</v>
      </c>
      <c r="B14" s="15"/>
      <c r="C14" s="15"/>
      <c r="D14" s="14"/>
      <c r="E14" s="14"/>
      <c r="F14" s="14">
        <v>7850</v>
      </c>
      <c r="G14" s="14"/>
      <c r="H14" s="14"/>
      <c r="I14" s="14"/>
      <c r="J14" s="14"/>
      <c r="K14" s="14"/>
      <c r="L14" s="14">
        <v>9550</v>
      </c>
      <c r="M14" s="14"/>
      <c r="N14" s="14"/>
      <c r="O14" s="14"/>
      <c r="P14" s="14"/>
      <c r="Q14" s="14"/>
      <c r="R14" s="14"/>
      <c r="S14" s="14">
        <v>10050</v>
      </c>
      <c r="T14" s="14"/>
      <c r="U14" s="14"/>
      <c r="V14" s="14"/>
      <c r="W14" s="14"/>
      <c r="X14" s="14"/>
      <c r="Y14" s="14"/>
      <c r="Z14" s="14"/>
      <c r="AA14" s="14">
        <v>11985</v>
      </c>
      <c r="AB14" s="14"/>
      <c r="AC14" s="14"/>
      <c r="AD14" s="14"/>
      <c r="AE14" s="14"/>
      <c r="AF14" s="14"/>
      <c r="AG14" s="16">
        <f>SUM(B14:AF14)</f>
        <v>39435</v>
      </c>
      <c r="AH14" s="17"/>
    </row>
    <row r="15" spans="1:34" ht="36.6" customHeight="1" x14ac:dyDescent="0.25">
      <c r="A15" s="5" t="s">
        <v>3</v>
      </c>
      <c r="B15" s="14"/>
      <c r="C15" s="14"/>
      <c r="D15" s="14">
        <v>3100</v>
      </c>
      <c r="E15" s="14"/>
      <c r="F15" s="14"/>
      <c r="G15" s="14">
        <v>4520</v>
      </c>
      <c r="H15" s="14"/>
      <c r="I15" s="14"/>
      <c r="J15" s="14"/>
      <c r="K15" s="14"/>
      <c r="L15" s="14"/>
      <c r="M15" s="14">
        <v>4010</v>
      </c>
      <c r="N15" s="14">
        <v>2410</v>
      </c>
      <c r="O15" s="14"/>
      <c r="P15" s="14"/>
      <c r="Q15" s="14"/>
      <c r="R15" s="14"/>
      <c r="S15" s="14"/>
      <c r="T15" s="14"/>
      <c r="U15" s="14">
        <v>3100</v>
      </c>
      <c r="V15" s="14">
        <v>2650</v>
      </c>
      <c r="W15" s="14"/>
      <c r="X15" s="14"/>
      <c r="Y15" s="14"/>
      <c r="Z15" s="14"/>
      <c r="AA15" s="14"/>
      <c r="AB15" s="14">
        <v>5780</v>
      </c>
      <c r="AC15" s="14"/>
      <c r="AD15" s="14"/>
      <c r="AE15" s="14"/>
      <c r="AF15" s="14">
        <v>2830</v>
      </c>
      <c r="AG15" s="16">
        <f>SUM(B15:AF15)</f>
        <v>28400</v>
      </c>
      <c r="AH15" s="17"/>
    </row>
    <row r="16" spans="1:34" ht="34.9" customHeight="1" x14ac:dyDescent="0.25">
      <c r="A16" s="5" t="s">
        <v>4</v>
      </c>
      <c r="B16" s="14"/>
      <c r="C16" s="14"/>
      <c r="D16" s="14">
        <v>1040</v>
      </c>
      <c r="E16" s="14"/>
      <c r="F16" s="14"/>
      <c r="G16" s="14">
        <v>1200</v>
      </c>
      <c r="H16" s="14"/>
      <c r="I16" s="14"/>
      <c r="J16" s="14"/>
      <c r="K16" s="14"/>
      <c r="L16" s="14"/>
      <c r="M16" s="14">
        <v>1440</v>
      </c>
      <c r="N16" s="14">
        <v>1080</v>
      </c>
      <c r="O16" s="14"/>
      <c r="P16" s="14"/>
      <c r="Q16" s="14"/>
      <c r="R16" s="14"/>
      <c r="S16" s="14"/>
      <c r="T16" s="14"/>
      <c r="U16" s="14">
        <v>1390</v>
      </c>
      <c r="V16" s="14">
        <v>2460</v>
      </c>
      <c r="W16" s="14"/>
      <c r="X16" s="14"/>
      <c r="Y16" s="14"/>
      <c r="Z16" s="14"/>
      <c r="AA16" s="14"/>
      <c r="AB16" s="14">
        <v>3480</v>
      </c>
      <c r="AC16" s="14"/>
      <c r="AD16" s="14"/>
      <c r="AE16" s="14"/>
      <c r="AF16" s="14">
        <v>1200</v>
      </c>
      <c r="AG16" s="16">
        <f t="shared" si="1"/>
        <v>13290</v>
      </c>
      <c r="AH16" s="17"/>
    </row>
    <row r="17" spans="1:34" ht="34.9" customHeight="1" x14ac:dyDescent="0.3">
      <c r="A17" s="5" t="s">
        <v>14</v>
      </c>
      <c r="B17" s="22">
        <f>SUM(AH2:AH16)</f>
        <v>6147.91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9" spans="1:34" ht="18.75" x14ac:dyDescent="0.25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</sheetData>
  <mergeCells count="2">
    <mergeCell ref="A19:AG19"/>
    <mergeCell ref="B17:AH17"/>
  </mergeCells>
  <pageMargins left="0.11811023622047245" right="0.11811023622047245" top="0.98425196850393704" bottom="0.19685039370078741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pane ySplit="1" topLeftCell="A2" activePane="bottomLeft" state="frozen"/>
      <selection pane="bottomLeft" activeCell="AH6" sqref="AH6"/>
    </sheetView>
  </sheetViews>
  <sheetFormatPr defaultRowHeight="15" x14ac:dyDescent="0.25"/>
  <cols>
    <col min="1" max="1" width="41.140625" customWidth="1"/>
    <col min="2" max="32" width="4.28515625" style="1" customWidth="1"/>
    <col min="33" max="33" width="8.85546875" style="1" customWidth="1"/>
    <col min="34" max="34" width="10.140625" bestFit="1" customWidth="1"/>
  </cols>
  <sheetData>
    <row r="1" spans="1:34" ht="26.45" customHeight="1" x14ac:dyDescent="0.3">
      <c r="A1" s="12">
        <v>45139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 t="s">
        <v>1</v>
      </c>
      <c r="AH1" s="4" t="s">
        <v>13</v>
      </c>
    </row>
    <row r="2" spans="1:34" ht="19.899999999999999" customHeight="1" x14ac:dyDescent="0.3">
      <c r="A2" s="11" t="s">
        <v>0</v>
      </c>
      <c r="B2" s="3">
        <v>7</v>
      </c>
      <c r="C2" s="3">
        <v>8</v>
      </c>
      <c r="D2" s="3">
        <v>8</v>
      </c>
      <c r="E2" s="3">
        <v>9</v>
      </c>
      <c r="F2" s="3">
        <v>8</v>
      </c>
      <c r="G2" s="3">
        <v>9</v>
      </c>
      <c r="H2" s="3">
        <v>8</v>
      </c>
      <c r="I2" s="3">
        <v>7</v>
      </c>
      <c r="J2" s="3">
        <v>8</v>
      </c>
      <c r="K2" s="3">
        <v>6</v>
      </c>
      <c r="L2" s="3">
        <v>7</v>
      </c>
      <c r="M2" s="3">
        <v>8</v>
      </c>
      <c r="N2" s="3">
        <v>7</v>
      </c>
      <c r="O2" s="3">
        <v>6</v>
      </c>
      <c r="P2" s="3">
        <v>2</v>
      </c>
      <c r="Q2" s="3">
        <v>5</v>
      </c>
      <c r="R2" s="3">
        <v>6</v>
      </c>
      <c r="S2" s="3">
        <v>7</v>
      </c>
      <c r="T2" s="3">
        <v>8</v>
      </c>
      <c r="U2" s="3">
        <v>7</v>
      </c>
      <c r="V2" s="3">
        <v>7</v>
      </c>
      <c r="W2" s="3">
        <v>8</v>
      </c>
      <c r="X2" s="3">
        <v>8</v>
      </c>
      <c r="Y2" s="3">
        <v>6</v>
      </c>
      <c r="Z2" s="3">
        <v>5</v>
      </c>
      <c r="AA2" s="3">
        <v>6</v>
      </c>
      <c r="AB2" s="3">
        <v>5</v>
      </c>
      <c r="AC2" s="3">
        <v>3</v>
      </c>
      <c r="AD2" s="3">
        <v>3</v>
      </c>
      <c r="AE2" s="3">
        <v>3</v>
      </c>
      <c r="AF2" s="3">
        <v>4</v>
      </c>
      <c r="AG2" s="4">
        <f>SUM(B2:AF2)</f>
        <v>199</v>
      </c>
      <c r="AH2" s="17"/>
    </row>
    <row r="3" spans="1:34" ht="45" x14ac:dyDescent="0.25">
      <c r="A3" s="2" t="s">
        <v>15</v>
      </c>
      <c r="B3" s="3">
        <v>4</v>
      </c>
      <c r="C3" s="3">
        <v>2</v>
      </c>
      <c r="D3" s="3">
        <v>2</v>
      </c>
      <c r="E3" s="3">
        <v>2</v>
      </c>
      <c r="F3" s="3"/>
      <c r="G3" s="3"/>
      <c r="H3" s="3">
        <v>2</v>
      </c>
      <c r="I3" s="3">
        <v>2</v>
      </c>
      <c r="J3" s="3">
        <v>1</v>
      </c>
      <c r="K3" s="3">
        <v>1</v>
      </c>
      <c r="L3" s="3">
        <v>1</v>
      </c>
      <c r="M3" s="3"/>
      <c r="N3" s="3"/>
      <c r="O3" s="3">
        <v>1</v>
      </c>
      <c r="P3" s="3">
        <v>5</v>
      </c>
      <c r="Q3" s="3">
        <v>1</v>
      </c>
      <c r="R3" s="3">
        <v>1</v>
      </c>
      <c r="S3" s="3">
        <v>1</v>
      </c>
      <c r="T3" s="3"/>
      <c r="U3" s="3"/>
      <c r="V3" s="3">
        <v>1</v>
      </c>
      <c r="W3" s="3"/>
      <c r="X3" s="3">
        <v>1</v>
      </c>
      <c r="Y3" s="3">
        <v>3</v>
      </c>
      <c r="Z3" s="3">
        <v>1</v>
      </c>
      <c r="AA3" s="3"/>
      <c r="AB3" s="3"/>
      <c r="AC3" s="3">
        <v>1</v>
      </c>
      <c r="AD3" s="3">
        <v>4</v>
      </c>
      <c r="AE3" s="3">
        <v>3</v>
      </c>
      <c r="AF3" s="3">
        <v>1</v>
      </c>
      <c r="AG3" s="4">
        <f t="shared" ref="AG3:AG8" si="0">SUM(B3:AF3)</f>
        <v>41</v>
      </c>
      <c r="AH3" s="17">
        <f>SUM(AG3*6.15)</f>
        <v>252.15</v>
      </c>
    </row>
    <row r="4" spans="1:34" ht="60" x14ac:dyDescent="0.25">
      <c r="A4" s="7" t="s">
        <v>16</v>
      </c>
      <c r="B4" s="3">
        <v>1</v>
      </c>
      <c r="C4" s="3">
        <v>1</v>
      </c>
      <c r="D4" s="3">
        <v>1</v>
      </c>
      <c r="E4" s="3">
        <v>1</v>
      </c>
      <c r="F4" s="3"/>
      <c r="G4" s="3"/>
      <c r="H4" s="3">
        <v>1</v>
      </c>
      <c r="I4" s="3">
        <v>1</v>
      </c>
      <c r="J4" s="3">
        <v>1</v>
      </c>
      <c r="K4" s="3">
        <v>1</v>
      </c>
      <c r="L4" s="3">
        <v>1</v>
      </c>
      <c r="M4" s="3"/>
      <c r="N4" s="3"/>
      <c r="O4" s="3">
        <v>1</v>
      </c>
      <c r="P4" s="3">
        <v>3</v>
      </c>
      <c r="Q4" s="3">
        <v>1</v>
      </c>
      <c r="R4" s="3">
        <v>1</v>
      </c>
      <c r="S4" s="3">
        <v>1</v>
      </c>
      <c r="T4" s="3"/>
      <c r="U4" s="3"/>
      <c r="V4" s="3">
        <v>1</v>
      </c>
      <c r="W4" s="3"/>
      <c r="X4" s="3">
        <v>1</v>
      </c>
      <c r="Y4" s="3">
        <v>2</v>
      </c>
      <c r="Z4" s="3">
        <v>1</v>
      </c>
      <c r="AA4" s="3"/>
      <c r="AB4" s="3"/>
      <c r="AC4" s="3">
        <v>1</v>
      </c>
      <c r="AD4" s="3">
        <v>1</v>
      </c>
      <c r="AE4" s="3">
        <v>1</v>
      </c>
      <c r="AF4" s="3">
        <v>1</v>
      </c>
      <c r="AG4" s="4">
        <f t="shared" si="0"/>
        <v>25</v>
      </c>
      <c r="AH4" s="17">
        <f>SUM(AG4*2.7)</f>
        <v>67.5</v>
      </c>
    </row>
    <row r="5" spans="1:34" ht="30" x14ac:dyDescent="0.25">
      <c r="A5" s="7" t="s">
        <v>17</v>
      </c>
      <c r="B5" s="3">
        <v>4</v>
      </c>
      <c r="C5" s="3">
        <v>5</v>
      </c>
      <c r="D5" s="3">
        <v>2</v>
      </c>
      <c r="E5" s="3">
        <v>3</v>
      </c>
      <c r="F5" s="3">
        <v>1</v>
      </c>
      <c r="G5" s="3">
        <v>1</v>
      </c>
      <c r="H5" s="3">
        <v>5</v>
      </c>
      <c r="I5" s="3">
        <v>5</v>
      </c>
      <c r="J5" s="3">
        <v>4</v>
      </c>
      <c r="K5" s="3">
        <v>5</v>
      </c>
      <c r="L5" s="3">
        <v>4</v>
      </c>
      <c r="M5" s="3">
        <v>3</v>
      </c>
      <c r="N5" s="3">
        <v>2</v>
      </c>
      <c r="O5" s="3">
        <v>1</v>
      </c>
      <c r="P5" s="3">
        <v>6</v>
      </c>
      <c r="Q5" s="3">
        <v>4</v>
      </c>
      <c r="R5" s="3">
        <v>3</v>
      </c>
      <c r="S5" s="3">
        <v>8</v>
      </c>
      <c r="T5" s="3">
        <v>2</v>
      </c>
      <c r="U5" s="3">
        <v>3</v>
      </c>
      <c r="V5" s="3">
        <v>3</v>
      </c>
      <c r="W5" s="3">
        <v>3</v>
      </c>
      <c r="X5" s="3">
        <v>3</v>
      </c>
      <c r="Y5" s="3">
        <v>5</v>
      </c>
      <c r="Z5" s="3">
        <v>6</v>
      </c>
      <c r="AA5" s="3">
        <v>3</v>
      </c>
      <c r="AB5" s="3">
        <v>3</v>
      </c>
      <c r="AC5" s="3">
        <v>3</v>
      </c>
      <c r="AD5" s="3">
        <v>2</v>
      </c>
      <c r="AE5" s="3">
        <v>2</v>
      </c>
      <c r="AF5" s="3">
        <v>0</v>
      </c>
      <c r="AG5" s="4">
        <f t="shared" si="0"/>
        <v>104</v>
      </c>
      <c r="AH5" s="17">
        <f>SUM(AG5*2.81)</f>
        <v>292.24</v>
      </c>
    </row>
    <row r="6" spans="1:34" ht="45" x14ac:dyDescent="0.25">
      <c r="A6" s="7" t="s">
        <v>18</v>
      </c>
      <c r="B6" s="3">
        <v>4</v>
      </c>
      <c r="C6" s="3">
        <v>5</v>
      </c>
      <c r="D6" s="3">
        <v>2</v>
      </c>
      <c r="E6" s="3">
        <v>3</v>
      </c>
      <c r="F6" s="3">
        <v>1</v>
      </c>
      <c r="G6" s="3">
        <v>1</v>
      </c>
      <c r="H6" s="3">
        <v>5</v>
      </c>
      <c r="I6" s="3">
        <v>5</v>
      </c>
      <c r="J6" s="3">
        <v>4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6</v>
      </c>
      <c r="Q6" s="3">
        <v>4</v>
      </c>
      <c r="R6" s="3">
        <v>3</v>
      </c>
      <c r="S6" s="3">
        <v>8</v>
      </c>
      <c r="T6" s="3">
        <v>2</v>
      </c>
      <c r="U6" s="3">
        <v>3</v>
      </c>
      <c r="V6" s="3">
        <v>3</v>
      </c>
      <c r="W6" s="3">
        <v>3</v>
      </c>
      <c r="X6" s="3">
        <v>3</v>
      </c>
      <c r="Y6" s="3">
        <v>5</v>
      </c>
      <c r="Z6" s="3">
        <v>6</v>
      </c>
      <c r="AA6" s="3">
        <v>3</v>
      </c>
      <c r="AB6" s="3">
        <v>3</v>
      </c>
      <c r="AC6" s="3">
        <v>3</v>
      </c>
      <c r="AD6" s="3">
        <v>2</v>
      </c>
      <c r="AE6" s="3">
        <v>2</v>
      </c>
      <c r="AF6" s="3">
        <v>0</v>
      </c>
      <c r="AG6" s="4">
        <f t="shared" si="0"/>
        <v>104</v>
      </c>
      <c r="AH6" s="17">
        <f>SUM(AG6*6.3)</f>
        <v>655.19999999999993</v>
      </c>
    </row>
    <row r="7" spans="1:34" ht="28.9" x14ac:dyDescent="0.3">
      <c r="A7" s="7" t="s">
        <v>12</v>
      </c>
      <c r="B7" s="3">
        <v>20</v>
      </c>
      <c r="C7" s="3"/>
      <c r="D7" s="3"/>
      <c r="E7" s="3"/>
      <c r="F7" s="3"/>
      <c r="G7" s="3"/>
      <c r="H7" s="3"/>
      <c r="I7" s="3">
        <v>20</v>
      </c>
      <c r="J7" s="3"/>
      <c r="K7" s="3"/>
      <c r="L7" s="3"/>
      <c r="M7" s="3"/>
      <c r="N7" s="3"/>
      <c r="O7" s="3"/>
      <c r="P7" s="3">
        <v>22</v>
      </c>
      <c r="Q7" s="3"/>
      <c r="R7" s="3"/>
      <c r="S7" s="3"/>
      <c r="T7" s="3"/>
      <c r="U7" s="3"/>
      <c r="V7" s="3"/>
      <c r="W7" s="3">
        <v>19</v>
      </c>
      <c r="X7" s="3"/>
      <c r="Y7" s="3"/>
      <c r="Z7" s="3"/>
      <c r="AA7" s="3"/>
      <c r="AB7" s="3"/>
      <c r="AC7" s="3"/>
      <c r="AD7" s="3">
        <v>19</v>
      </c>
      <c r="AE7" s="3"/>
      <c r="AF7" s="3"/>
      <c r="AG7" s="4">
        <f t="shared" si="0"/>
        <v>100</v>
      </c>
      <c r="AH7" s="17">
        <f>SUM(AG7*3)</f>
        <v>300</v>
      </c>
    </row>
    <row r="8" spans="1:34" ht="30" x14ac:dyDescent="0.25">
      <c r="A8" s="7" t="s">
        <v>19</v>
      </c>
      <c r="B8" s="3">
        <v>20</v>
      </c>
      <c r="C8" s="3"/>
      <c r="D8" s="3"/>
      <c r="E8" s="3"/>
      <c r="F8" s="3"/>
      <c r="G8" s="3"/>
      <c r="H8" s="3"/>
      <c r="I8" s="3">
        <v>20</v>
      </c>
      <c r="J8" s="3"/>
      <c r="K8" s="3"/>
      <c r="L8" s="3"/>
      <c r="M8" s="3"/>
      <c r="N8" s="3"/>
      <c r="O8" s="3"/>
      <c r="P8" s="3">
        <v>22</v>
      </c>
      <c r="Q8" s="3"/>
      <c r="R8" s="3"/>
      <c r="S8" s="3"/>
      <c r="T8" s="3"/>
      <c r="U8" s="3"/>
      <c r="V8" s="3"/>
      <c r="W8" s="3">
        <v>19</v>
      </c>
      <c r="X8" s="3"/>
      <c r="Y8" s="3"/>
      <c r="Z8" s="3"/>
      <c r="AA8" s="3"/>
      <c r="AB8" s="3"/>
      <c r="AC8" s="3"/>
      <c r="AD8" s="3">
        <v>19</v>
      </c>
      <c r="AE8" s="3"/>
      <c r="AF8" s="3"/>
      <c r="AG8" s="4">
        <f t="shared" si="0"/>
        <v>100</v>
      </c>
      <c r="AH8" s="17">
        <f>SUM(AG8*3.14)</f>
        <v>314</v>
      </c>
    </row>
    <row r="9" spans="1:34" ht="30" x14ac:dyDescent="0.25">
      <c r="A9" s="7" t="s">
        <v>8</v>
      </c>
      <c r="B9" s="3"/>
      <c r="C9" s="3"/>
      <c r="D9" s="3">
        <v>24</v>
      </c>
      <c r="E9" s="3">
        <v>26</v>
      </c>
      <c r="F9" s="3"/>
      <c r="G9" s="3"/>
      <c r="H9" s="3"/>
      <c r="I9" s="3"/>
      <c r="J9" s="3">
        <v>22</v>
      </c>
      <c r="K9" s="3">
        <v>20</v>
      </c>
      <c r="L9" s="3"/>
      <c r="M9" s="3"/>
      <c r="N9" s="3"/>
      <c r="O9" s="3"/>
      <c r="P9" s="3"/>
      <c r="Q9" s="3">
        <v>30</v>
      </c>
      <c r="R9" s="3">
        <v>20</v>
      </c>
      <c r="S9" s="3"/>
      <c r="T9" s="3"/>
      <c r="U9" s="3"/>
      <c r="V9" s="3"/>
      <c r="W9" s="3"/>
      <c r="X9" s="3"/>
      <c r="Y9" s="3">
        <v>21</v>
      </c>
      <c r="Z9" s="3">
        <v>18</v>
      </c>
      <c r="AA9" s="3"/>
      <c r="AB9" s="3"/>
      <c r="AC9" s="3"/>
      <c r="AD9" s="3"/>
      <c r="AE9" s="3"/>
      <c r="AF9" s="3"/>
      <c r="AG9" s="4">
        <f>SUM(B9:AF9)*3</f>
        <v>543</v>
      </c>
      <c r="AH9" s="17">
        <f>SUM(AG9*3.04)</f>
        <v>1650.72</v>
      </c>
    </row>
    <row r="10" spans="1:34" ht="30" x14ac:dyDescent="0.25">
      <c r="A10" s="7" t="s">
        <v>7</v>
      </c>
      <c r="B10" s="3"/>
      <c r="C10" s="3"/>
      <c r="D10" s="3">
        <v>24</v>
      </c>
      <c r="E10" s="3">
        <v>23</v>
      </c>
      <c r="F10" s="3"/>
      <c r="G10" s="3"/>
      <c r="H10" s="3"/>
      <c r="I10" s="3"/>
      <c r="J10" s="3">
        <v>20</v>
      </c>
      <c r="K10" s="3">
        <v>18</v>
      </c>
      <c r="L10" s="3"/>
      <c r="M10" s="3"/>
      <c r="N10" s="3"/>
      <c r="O10" s="3"/>
      <c r="P10" s="3"/>
      <c r="Q10" s="3">
        <v>26</v>
      </c>
      <c r="R10" s="3">
        <v>18</v>
      </c>
      <c r="S10" s="3"/>
      <c r="T10" s="3"/>
      <c r="U10" s="3"/>
      <c r="V10" s="3"/>
      <c r="W10" s="3"/>
      <c r="X10" s="3"/>
      <c r="Y10" s="3">
        <v>17</v>
      </c>
      <c r="Z10" s="3">
        <v>18</v>
      </c>
      <c r="AA10" s="3"/>
      <c r="AB10" s="3"/>
      <c r="AC10" s="3"/>
      <c r="AD10" s="3"/>
      <c r="AE10" s="3"/>
      <c r="AF10" s="3"/>
      <c r="AG10" s="4">
        <f>SUM(B10:AF10)*3</f>
        <v>492</v>
      </c>
      <c r="AH10" s="17">
        <f>SUM(AG10*1.53)</f>
        <v>752.76</v>
      </c>
    </row>
    <row r="11" spans="1:34" ht="45" x14ac:dyDescent="0.25">
      <c r="A11" s="7" t="s">
        <v>23</v>
      </c>
      <c r="B11" s="3"/>
      <c r="C11" s="3"/>
      <c r="D11" s="3">
        <v>24</v>
      </c>
      <c r="E11" s="3">
        <v>23</v>
      </c>
      <c r="F11" s="3"/>
      <c r="G11" s="3"/>
      <c r="H11" s="3"/>
      <c r="I11" s="3"/>
      <c r="J11" s="3">
        <v>20</v>
      </c>
      <c r="K11" s="3">
        <v>18</v>
      </c>
      <c r="L11" s="3"/>
      <c r="M11" s="3"/>
      <c r="N11" s="3"/>
      <c r="O11" s="3"/>
      <c r="P11" s="3"/>
      <c r="Q11" s="3">
        <v>26</v>
      </c>
      <c r="R11" s="3">
        <v>18</v>
      </c>
      <c r="S11" s="3"/>
      <c r="T11" s="3"/>
      <c r="U11" s="3"/>
      <c r="V11" s="3"/>
      <c r="W11" s="3"/>
      <c r="X11" s="3"/>
      <c r="Y11" s="3">
        <v>17</v>
      </c>
      <c r="Z11" s="3">
        <v>18</v>
      </c>
      <c r="AA11" s="3"/>
      <c r="AB11" s="3"/>
      <c r="AC11" s="3"/>
      <c r="AD11" s="3"/>
      <c r="AE11" s="3"/>
      <c r="AF11" s="3"/>
      <c r="AG11" s="4">
        <f>SUM(B11:AF11)</f>
        <v>164</v>
      </c>
      <c r="AH11" s="17">
        <f>SUM(AG11*5.62)</f>
        <v>921.68000000000006</v>
      </c>
    </row>
    <row r="12" spans="1:34" ht="60" x14ac:dyDescent="0.25">
      <c r="A12" s="7" t="s">
        <v>10</v>
      </c>
      <c r="B12" s="14"/>
      <c r="C12" s="14"/>
      <c r="D12" s="14">
        <v>3900</v>
      </c>
      <c r="E12" s="14">
        <v>3160</v>
      </c>
      <c r="F12" s="14"/>
      <c r="G12" s="14"/>
      <c r="H12" s="14"/>
      <c r="I12" s="14"/>
      <c r="J12" s="14">
        <v>3710</v>
      </c>
      <c r="K12" s="14">
        <v>3300</v>
      </c>
      <c r="L12" s="14"/>
      <c r="M12" s="14"/>
      <c r="N12" s="14"/>
      <c r="O12" s="14"/>
      <c r="P12" s="14"/>
      <c r="Q12" s="14">
        <v>4030</v>
      </c>
      <c r="R12" s="14">
        <v>2650</v>
      </c>
      <c r="S12" s="14"/>
      <c r="T12" s="14"/>
      <c r="U12" s="14"/>
      <c r="V12" s="14"/>
      <c r="W12" s="14"/>
      <c r="X12" s="14"/>
      <c r="Y12" s="14">
        <v>2500</v>
      </c>
      <c r="Z12" s="14">
        <v>2720</v>
      </c>
      <c r="AA12" s="14"/>
      <c r="AB12" s="14"/>
      <c r="AC12" s="14"/>
      <c r="AD12" s="14"/>
      <c r="AE12" s="14"/>
      <c r="AF12" s="15"/>
      <c r="AG12" s="16">
        <f>SUM(B12:AF12)</f>
        <v>25970</v>
      </c>
      <c r="AH12" s="17">
        <v>287.22000000000003</v>
      </c>
    </row>
    <row r="13" spans="1:34" ht="30" x14ac:dyDescent="0.25">
      <c r="A13" s="7" t="s">
        <v>11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3">
        <v>2</v>
      </c>
      <c r="AG13" s="4">
        <f t="shared" ref="AG13:AG16" si="1">SUM(B13:AF13)</f>
        <v>62</v>
      </c>
      <c r="AH13" s="17">
        <f>SUM(AG13*5.62)</f>
        <v>348.44</v>
      </c>
    </row>
    <row r="14" spans="1:34" ht="34.9" customHeight="1" x14ac:dyDescent="0.25">
      <c r="A14" s="5" t="s">
        <v>2</v>
      </c>
      <c r="B14" s="14">
        <v>8760</v>
      </c>
      <c r="C14" s="14"/>
      <c r="D14" s="14"/>
      <c r="E14" s="14"/>
      <c r="F14" s="14"/>
      <c r="G14" s="14"/>
      <c r="H14" s="14"/>
      <c r="I14" s="14">
        <v>8130</v>
      </c>
      <c r="J14" s="14"/>
      <c r="K14" s="14"/>
      <c r="L14" s="14"/>
      <c r="M14" s="14"/>
      <c r="N14" s="14"/>
      <c r="O14" s="14"/>
      <c r="P14" s="14">
        <v>6500</v>
      </c>
      <c r="Q14" s="14"/>
      <c r="R14" s="14"/>
      <c r="S14" s="14"/>
      <c r="T14" s="14"/>
      <c r="U14" s="14"/>
      <c r="V14" s="14"/>
      <c r="W14" s="14">
        <v>7580</v>
      </c>
      <c r="X14" s="14"/>
      <c r="Y14" s="14"/>
      <c r="Z14" s="14"/>
      <c r="AA14" s="14"/>
      <c r="AB14" s="14"/>
      <c r="AC14" s="14"/>
      <c r="AD14" s="14">
        <v>10280</v>
      </c>
      <c r="AE14" s="14"/>
      <c r="AF14" s="14"/>
      <c r="AG14" s="16">
        <f t="shared" si="1"/>
        <v>41250</v>
      </c>
      <c r="AH14" s="17"/>
    </row>
    <row r="15" spans="1:34" ht="36.6" customHeight="1" x14ac:dyDescent="0.25">
      <c r="A15" s="5" t="s">
        <v>3</v>
      </c>
      <c r="B15" s="14"/>
      <c r="C15" s="14"/>
      <c r="D15" s="14">
        <v>3900</v>
      </c>
      <c r="E15" s="14">
        <v>2860</v>
      </c>
      <c r="F15" s="14"/>
      <c r="G15" s="14"/>
      <c r="H15" s="14"/>
      <c r="I15" s="14"/>
      <c r="J15" s="14">
        <v>3210</v>
      </c>
      <c r="K15" s="14">
        <v>2980</v>
      </c>
      <c r="L15" s="14"/>
      <c r="M15" s="14"/>
      <c r="N15" s="14"/>
      <c r="O15" s="14"/>
      <c r="P15" s="14"/>
      <c r="Q15" s="14">
        <v>3520</v>
      </c>
      <c r="R15" s="14">
        <v>2310</v>
      </c>
      <c r="S15" s="14"/>
      <c r="T15" s="14"/>
      <c r="U15" s="14"/>
      <c r="V15" s="14"/>
      <c r="W15" s="14"/>
      <c r="X15" s="14"/>
      <c r="Y15" s="14">
        <v>2090</v>
      </c>
      <c r="Z15" s="14">
        <v>2720</v>
      </c>
      <c r="AA15" s="14"/>
      <c r="AB15" s="14"/>
      <c r="AC15" s="14"/>
      <c r="AD15" s="14"/>
      <c r="AE15" s="14"/>
      <c r="AF15" s="14"/>
      <c r="AG15" s="16">
        <f t="shared" si="1"/>
        <v>23590</v>
      </c>
      <c r="AH15" s="17"/>
    </row>
    <row r="16" spans="1:34" ht="34.9" customHeight="1" x14ac:dyDescent="0.25">
      <c r="A16" s="5" t="s">
        <v>4</v>
      </c>
      <c r="B16" s="14"/>
      <c r="C16" s="14"/>
      <c r="D16" s="14"/>
      <c r="E16" s="14">
        <v>710</v>
      </c>
      <c r="F16" s="14"/>
      <c r="G16" s="14"/>
      <c r="H16" s="14"/>
      <c r="I16" s="14"/>
      <c r="J16" s="14">
        <v>900</v>
      </c>
      <c r="K16" s="14">
        <v>1020</v>
      </c>
      <c r="L16" s="14"/>
      <c r="M16" s="14"/>
      <c r="N16" s="14"/>
      <c r="O16" s="14"/>
      <c r="P16" s="14"/>
      <c r="Q16" s="14">
        <v>810</v>
      </c>
      <c r="R16" s="14">
        <v>1040</v>
      </c>
      <c r="S16" s="14"/>
      <c r="T16" s="14"/>
      <c r="U16" s="14"/>
      <c r="V16" s="14"/>
      <c r="W16" s="14"/>
      <c r="X16" s="14"/>
      <c r="Y16" s="14">
        <v>1060</v>
      </c>
      <c r="Z16" s="14">
        <v>1200</v>
      </c>
      <c r="AA16" s="14"/>
      <c r="AB16" s="14"/>
      <c r="AC16" s="14"/>
      <c r="AD16" s="14"/>
      <c r="AE16" s="14"/>
      <c r="AF16" s="14"/>
      <c r="AG16" s="16">
        <f t="shared" si="1"/>
        <v>6740</v>
      </c>
      <c r="AH16" s="17"/>
    </row>
    <row r="17" spans="1:34" ht="34.9" customHeight="1" x14ac:dyDescent="0.3">
      <c r="A17" s="5" t="s">
        <v>14</v>
      </c>
      <c r="B17" s="22">
        <f>SUM(AH2:AH16)</f>
        <v>5841.91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9" spans="1:34" ht="18.75" x14ac:dyDescent="0.25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</sheetData>
  <mergeCells count="2">
    <mergeCell ref="B17:AH17"/>
    <mergeCell ref="A19:AG19"/>
  </mergeCells>
  <pageMargins left="0.11811023622047245" right="0.11811023622047245" top="0.98425196850393704" bottom="0.19685039370078741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pane ySplit="1" topLeftCell="A6" activePane="bottomLeft" state="frozen"/>
      <selection pane="bottomLeft" activeCell="C5" sqref="C5"/>
    </sheetView>
  </sheetViews>
  <sheetFormatPr defaultRowHeight="15" x14ac:dyDescent="0.25"/>
  <cols>
    <col min="1" max="1" width="41.140625" customWidth="1"/>
    <col min="2" max="31" width="4.28515625" style="1" customWidth="1"/>
    <col min="32" max="32" width="8.85546875" style="1" customWidth="1"/>
    <col min="33" max="33" width="10.140625" bestFit="1" customWidth="1"/>
  </cols>
  <sheetData>
    <row r="1" spans="1:33" ht="26.45" customHeight="1" x14ac:dyDescent="0.3">
      <c r="A1" s="12">
        <v>45139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 t="s">
        <v>1</v>
      </c>
      <c r="AG1" s="4" t="s">
        <v>13</v>
      </c>
    </row>
    <row r="2" spans="1:33" ht="19.899999999999999" customHeight="1" x14ac:dyDescent="0.3">
      <c r="A2" s="11" t="s">
        <v>0</v>
      </c>
      <c r="B2" s="3">
        <v>4</v>
      </c>
      <c r="C2" s="3">
        <v>2</v>
      </c>
      <c r="D2" s="3">
        <v>2</v>
      </c>
      <c r="E2" s="3">
        <v>2</v>
      </c>
      <c r="F2" s="3">
        <v>3</v>
      </c>
      <c r="G2" s="3">
        <v>3</v>
      </c>
      <c r="H2" s="3">
        <v>3</v>
      </c>
      <c r="I2" s="3">
        <v>3</v>
      </c>
      <c r="J2" s="3">
        <v>2</v>
      </c>
      <c r="K2" s="3">
        <v>2</v>
      </c>
      <c r="L2" s="3">
        <v>2</v>
      </c>
      <c r="M2" s="3">
        <v>3</v>
      </c>
      <c r="N2" s="3">
        <v>3</v>
      </c>
      <c r="O2" s="3">
        <v>4</v>
      </c>
      <c r="P2" s="3">
        <v>4</v>
      </c>
      <c r="Q2" s="3">
        <v>4</v>
      </c>
      <c r="R2" s="3">
        <v>4</v>
      </c>
      <c r="S2" s="3">
        <v>4</v>
      </c>
      <c r="T2" s="3">
        <v>4</v>
      </c>
      <c r="U2" s="3">
        <v>3</v>
      </c>
      <c r="V2" s="3">
        <v>3</v>
      </c>
      <c r="W2" s="3">
        <v>3</v>
      </c>
      <c r="X2" s="3">
        <v>4</v>
      </c>
      <c r="Y2" s="3">
        <v>3</v>
      </c>
      <c r="Z2" s="3">
        <v>3</v>
      </c>
      <c r="AA2" s="3">
        <v>4</v>
      </c>
      <c r="AB2" s="3">
        <v>4</v>
      </c>
      <c r="AC2" s="3">
        <v>4</v>
      </c>
      <c r="AD2" s="3">
        <v>3</v>
      </c>
      <c r="AE2" s="3">
        <v>4</v>
      </c>
      <c r="AF2" s="4">
        <f t="shared" ref="AF2:AF8" si="0">SUM(B2:AE2)</f>
        <v>96</v>
      </c>
      <c r="AG2" s="17"/>
    </row>
    <row r="3" spans="1:33" ht="45" x14ac:dyDescent="0.25">
      <c r="A3" s="2" t="s">
        <v>15</v>
      </c>
      <c r="B3" s="3">
        <v>1</v>
      </c>
      <c r="C3" s="3"/>
      <c r="D3" s="3"/>
      <c r="E3" s="3">
        <v>1</v>
      </c>
      <c r="F3" s="3">
        <v>1</v>
      </c>
      <c r="G3" s="3">
        <v>1</v>
      </c>
      <c r="H3" s="3"/>
      <c r="I3" s="3"/>
      <c r="J3" s="3"/>
      <c r="K3" s="3"/>
      <c r="L3" s="3">
        <v>1</v>
      </c>
      <c r="M3" s="3">
        <v>1</v>
      </c>
      <c r="N3" s="3">
        <v>1</v>
      </c>
      <c r="O3" s="3"/>
      <c r="P3" s="3">
        <v>1</v>
      </c>
      <c r="Q3" s="3"/>
      <c r="R3" s="3"/>
      <c r="S3" s="3">
        <v>1</v>
      </c>
      <c r="T3" s="3">
        <v>1</v>
      </c>
      <c r="U3" s="3">
        <v>1</v>
      </c>
      <c r="V3" s="3">
        <v>1</v>
      </c>
      <c r="W3" s="3">
        <v>1</v>
      </c>
      <c r="X3" s="3"/>
      <c r="Y3" s="3"/>
      <c r="Z3" s="3">
        <v>1</v>
      </c>
      <c r="AA3" s="3">
        <v>1</v>
      </c>
      <c r="AB3" s="3">
        <v>1</v>
      </c>
      <c r="AC3" s="3"/>
      <c r="AD3" s="3">
        <v>1</v>
      </c>
      <c r="AE3" s="3"/>
      <c r="AF3" s="4">
        <f t="shared" si="0"/>
        <v>17</v>
      </c>
      <c r="AG3" s="17">
        <f>SUM(AF3*6.15)</f>
        <v>104.55000000000001</v>
      </c>
    </row>
    <row r="4" spans="1:33" ht="60" x14ac:dyDescent="0.25">
      <c r="A4" s="7" t="s">
        <v>16</v>
      </c>
      <c r="B4" s="3">
        <v>2</v>
      </c>
      <c r="C4" s="3"/>
      <c r="D4" s="3"/>
      <c r="E4" s="3">
        <v>2</v>
      </c>
      <c r="F4" s="3">
        <v>1</v>
      </c>
      <c r="G4" s="3">
        <v>2</v>
      </c>
      <c r="H4" s="3"/>
      <c r="I4" s="3"/>
      <c r="J4" s="3"/>
      <c r="K4" s="3"/>
      <c r="L4" s="3">
        <v>1</v>
      </c>
      <c r="M4" s="3">
        <v>3</v>
      </c>
      <c r="N4" s="3">
        <v>3</v>
      </c>
      <c r="O4" s="3">
        <v>1</v>
      </c>
      <c r="P4" s="3">
        <v>2</v>
      </c>
      <c r="Q4" s="3"/>
      <c r="R4" s="3"/>
      <c r="S4" s="3">
        <v>2</v>
      </c>
      <c r="T4" s="3">
        <v>2</v>
      </c>
      <c r="U4" s="3">
        <v>2</v>
      </c>
      <c r="V4" s="3">
        <v>2</v>
      </c>
      <c r="W4" s="3">
        <v>2</v>
      </c>
      <c r="X4" s="3"/>
      <c r="Y4" s="3"/>
      <c r="Z4" s="3">
        <v>2</v>
      </c>
      <c r="AA4" s="3">
        <v>1</v>
      </c>
      <c r="AB4" s="3">
        <v>1</v>
      </c>
      <c r="AC4" s="3"/>
      <c r="AD4" s="3">
        <v>2</v>
      </c>
      <c r="AE4" s="3"/>
      <c r="AF4" s="4">
        <f t="shared" si="0"/>
        <v>33</v>
      </c>
      <c r="AG4" s="17">
        <f>SUM(AF4*2.7)</f>
        <v>89.100000000000009</v>
      </c>
    </row>
    <row r="5" spans="1:33" ht="30" x14ac:dyDescent="0.25">
      <c r="A5" s="7" t="s">
        <v>17</v>
      </c>
      <c r="B5" s="3">
        <v>1</v>
      </c>
      <c r="C5" s="3">
        <v>1</v>
      </c>
      <c r="D5" s="3">
        <v>2</v>
      </c>
      <c r="E5" s="3">
        <v>3</v>
      </c>
      <c r="F5" s="3">
        <v>3</v>
      </c>
      <c r="G5" s="3">
        <v>2</v>
      </c>
      <c r="H5" s="3">
        <v>1</v>
      </c>
      <c r="I5" s="3">
        <v>1</v>
      </c>
      <c r="J5" s="3">
        <v>1</v>
      </c>
      <c r="K5" s="3">
        <v>1</v>
      </c>
      <c r="L5" s="3">
        <v>3</v>
      </c>
      <c r="M5" s="3">
        <v>4</v>
      </c>
      <c r="N5" s="3">
        <v>6</v>
      </c>
      <c r="O5" s="3">
        <v>3</v>
      </c>
      <c r="P5" s="3">
        <v>3</v>
      </c>
      <c r="Q5" s="3">
        <v>3</v>
      </c>
      <c r="R5" s="3">
        <v>3</v>
      </c>
      <c r="S5" s="3">
        <v>5</v>
      </c>
      <c r="T5" s="3">
        <v>2</v>
      </c>
      <c r="U5" s="3">
        <v>1</v>
      </c>
      <c r="V5" s="3">
        <v>3</v>
      </c>
      <c r="W5" s="3">
        <v>2</v>
      </c>
      <c r="X5" s="3">
        <v>1</v>
      </c>
      <c r="Y5" s="3">
        <v>1</v>
      </c>
      <c r="Z5" s="3">
        <v>2</v>
      </c>
      <c r="AA5" s="3">
        <v>2</v>
      </c>
      <c r="AB5" s="3">
        <v>4</v>
      </c>
      <c r="AC5" s="3">
        <v>3</v>
      </c>
      <c r="AD5" s="3">
        <v>3</v>
      </c>
      <c r="AE5" s="3">
        <v>1</v>
      </c>
      <c r="AF5" s="4">
        <f t="shared" si="0"/>
        <v>71</v>
      </c>
      <c r="AG5" s="17">
        <f>SUM(AF5*2.81)</f>
        <v>199.51</v>
      </c>
    </row>
    <row r="6" spans="1:33" ht="45" x14ac:dyDescent="0.25">
      <c r="A6" s="7" t="s">
        <v>18</v>
      </c>
      <c r="B6" s="3">
        <v>1</v>
      </c>
      <c r="C6" s="3">
        <v>1</v>
      </c>
      <c r="D6" s="3">
        <v>2</v>
      </c>
      <c r="E6" s="3">
        <v>3</v>
      </c>
      <c r="F6" s="3">
        <v>3</v>
      </c>
      <c r="G6" s="3">
        <v>2</v>
      </c>
      <c r="H6" s="3">
        <v>1</v>
      </c>
      <c r="I6" s="3">
        <v>1</v>
      </c>
      <c r="J6" s="3">
        <v>1</v>
      </c>
      <c r="K6" s="3">
        <v>1</v>
      </c>
      <c r="L6" s="3">
        <v>3</v>
      </c>
      <c r="M6" s="3">
        <v>4</v>
      </c>
      <c r="N6" s="3">
        <v>6</v>
      </c>
      <c r="O6" s="3">
        <v>3</v>
      </c>
      <c r="P6" s="3">
        <v>3</v>
      </c>
      <c r="Q6" s="3">
        <v>3</v>
      </c>
      <c r="R6" s="3">
        <v>3</v>
      </c>
      <c r="S6" s="3">
        <v>5</v>
      </c>
      <c r="T6" s="3">
        <v>2</v>
      </c>
      <c r="U6" s="3">
        <v>1</v>
      </c>
      <c r="V6" s="3">
        <v>3</v>
      </c>
      <c r="W6" s="3">
        <v>2</v>
      </c>
      <c r="X6" s="3">
        <v>1</v>
      </c>
      <c r="Y6" s="3">
        <v>1</v>
      </c>
      <c r="Z6" s="3">
        <v>2</v>
      </c>
      <c r="AA6" s="3">
        <v>2</v>
      </c>
      <c r="AB6" s="3">
        <v>4</v>
      </c>
      <c r="AC6" s="3">
        <v>3</v>
      </c>
      <c r="AD6" s="3">
        <v>3</v>
      </c>
      <c r="AE6" s="3">
        <v>1</v>
      </c>
      <c r="AF6" s="4">
        <f t="shared" si="0"/>
        <v>71</v>
      </c>
      <c r="AG6" s="17">
        <f>SUM(AF6*6.3)</f>
        <v>447.3</v>
      </c>
    </row>
    <row r="7" spans="1:33" ht="28.9" x14ac:dyDescent="0.3">
      <c r="A7" s="7" t="s">
        <v>12</v>
      </c>
      <c r="B7" s="3"/>
      <c r="C7" s="3"/>
      <c r="D7" s="3"/>
      <c r="E7" s="3">
        <v>16</v>
      </c>
      <c r="F7" s="3"/>
      <c r="G7" s="3"/>
      <c r="H7" s="3"/>
      <c r="I7" s="3"/>
      <c r="J7" s="3"/>
      <c r="K7" s="3"/>
      <c r="L7" s="3"/>
      <c r="M7" s="3">
        <v>17</v>
      </c>
      <c r="N7" s="3"/>
      <c r="O7" s="3"/>
      <c r="P7" s="3"/>
      <c r="Q7" s="3"/>
      <c r="R7" s="3"/>
      <c r="S7" s="3"/>
      <c r="T7" s="3">
        <v>21</v>
      </c>
      <c r="U7" s="3"/>
      <c r="V7" s="3"/>
      <c r="W7" s="3"/>
      <c r="X7" s="3"/>
      <c r="Y7" s="3"/>
      <c r="Z7" s="3"/>
      <c r="AA7" s="3">
        <v>27</v>
      </c>
      <c r="AB7" s="3"/>
      <c r="AC7" s="3"/>
      <c r="AD7" s="3"/>
      <c r="AE7" s="3"/>
      <c r="AF7" s="4">
        <f t="shared" si="0"/>
        <v>81</v>
      </c>
      <c r="AG7" s="17">
        <f>SUM(AF7*3)</f>
        <v>243</v>
      </c>
    </row>
    <row r="8" spans="1:33" ht="30" x14ac:dyDescent="0.25">
      <c r="A8" s="7" t="s">
        <v>19</v>
      </c>
      <c r="B8" s="3"/>
      <c r="C8" s="3"/>
      <c r="D8" s="3"/>
      <c r="E8" s="3">
        <v>16</v>
      </c>
      <c r="F8" s="3"/>
      <c r="G8" s="3"/>
      <c r="H8" s="3"/>
      <c r="I8" s="3"/>
      <c r="J8" s="3"/>
      <c r="K8" s="3"/>
      <c r="L8" s="3"/>
      <c r="M8" s="3">
        <v>17</v>
      </c>
      <c r="N8" s="3"/>
      <c r="O8" s="3"/>
      <c r="P8" s="3"/>
      <c r="Q8" s="3"/>
      <c r="R8" s="3"/>
      <c r="S8" s="3"/>
      <c r="T8" s="3">
        <v>21</v>
      </c>
      <c r="U8" s="3"/>
      <c r="V8" s="3"/>
      <c r="W8" s="3"/>
      <c r="X8" s="3"/>
      <c r="Y8" s="3"/>
      <c r="Z8" s="3"/>
      <c r="AA8" s="3">
        <v>27</v>
      </c>
      <c r="AB8" s="3"/>
      <c r="AC8" s="3"/>
      <c r="AD8" s="3"/>
      <c r="AE8" s="3"/>
      <c r="AF8" s="4">
        <f t="shared" si="0"/>
        <v>81</v>
      </c>
      <c r="AG8" s="17">
        <f>SUM(AF8*3.14)</f>
        <v>254.34</v>
      </c>
    </row>
    <row r="9" spans="1:33" ht="30" x14ac:dyDescent="0.25">
      <c r="A9" s="7" t="s">
        <v>8</v>
      </c>
      <c r="B9" s="3">
        <v>16</v>
      </c>
      <c r="C9" s="3"/>
      <c r="D9" s="3"/>
      <c r="E9" s="3"/>
      <c r="F9" s="3">
        <v>30</v>
      </c>
      <c r="G9" s="3"/>
      <c r="H9" s="3"/>
      <c r="I9" s="3"/>
      <c r="J9" s="3"/>
      <c r="K9" s="3"/>
      <c r="L9" s="3"/>
      <c r="M9" s="3"/>
      <c r="N9" s="3">
        <v>21</v>
      </c>
      <c r="O9" s="3">
        <v>30</v>
      </c>
      <c r="P9" s="3"/>
      <c r="Q9" s="3"/>
      <c r="R9" s="3"/>
      <c r="S9" s="3"/>
      <c r="T9" s="3"/>
      <c r="U9" s="3">
        <v>25</v>
      </c>
      <c r="V9" s="3">
        <v>38</v>
      </c>
      <c r="W9" s="3"/>
      <c r="X9" s="3"/>
      <c r="Y9" s="3"/>
      <c r="Z9" s="3"/>
      <c r="AA9" s="3"/>
      <c r="AB9" s="3"/>
      <c r="AC9" s="3">
        <v>18</v>
      </c>
      <c r="AD9" s="3">
        <v>38</v>
      </c>
      <c r="AE9" s="3"/>
      <c r="AF9" s="4">
        <f>SUM(B9:AE9)*3</f>
        <v>648</v>
      </c>
      <c r="AG9" s="17">
        <f>SUM(AF9*3.04)</f>
        <v>1969.92</v>
      </c>
    </row>
    <row r="10" spans="1:33" ht="30" x14ac:dyDescent="0.25">
      <c r="A10" s="7" t="s">
        <v>7</v>
      </c>
      <c r="B10" s="3">
        <v>16</v>
      </c>
      <c r="C10" s="3"/>
      <c r="D10" s="3"/>
      <c r="E10" s="3"/>
      <c r="F10" s="3">
        <v>30</v>
      </c>
      <c r="G10" s="3"/>
      <c r="H10" s="3"/>
      <c r="I10" s="3"/>
      <c r="J10" s="3"/>
      <c r="K10" s="3"/>
      <c r="L10" s="3"/>
      <c r="M10" s="3"/>
      <c r="N10" s="3">
        <v>21</v>
      </c>
      <c r="O10" s="3">
        <v>30</v>
      </c>
      <c r="P10" s="3"/>
      <c r="Q10" s="3"/>
      <c r="R10" s="3"/>
      <c r="S10" s="3"/>
      <c r="T10" s="3"/>
      <c r="U10" s="3">
        <v>25</v>
      </c>
      <c r="V10" s="3">
        <v>38</v>
      </c>
      <c r="W10" s="3"/>
      <c r="X10" s="3"/>
      <c r="Y10" s="3"/>
      <c r="Z10" s="3"/>
      <c r="AA10" s="3"/>
      <c r="AB10" s="3"/>
      <c r="AC10" s="3">
        <v>14</v>
      </c>
      <c r="AD10" s="3">
        <v>38</v>
      </c>
      <c r="AE10" s="3"/>
      <c r="AF10" s="4">
        <f>SUM(B10:AE10)*3</f>
        <v>636</v>
      </c>
      <c r="AG10" s="17">
        <f>SUM(AF10*1.53)</f>
        <v>973.08</v>
      </c>
    </row>
    <row r="11" spans="1:33" ht="45" x14ac:dyDescent="0.25">
      <c r="A11" s="7" t="s">
        <v>23</v>
      </c>
      <c r="B11" s="3">
        <v>16</v>
      </c>
      <c r="C11" s="3"/>
      <c r="D11" s="3"/>
      <c r="E11" s="3"/>
      <c r="F11" s="3">
        <v>30</v>
      </c>
      <c r="G11" s="3"/>
      <c r="H11" s="3"/>
      <c r="I11" s="3"/>
      <c r="J11" s="3"/>
      <c r="K11" s="3"/>
      <c r="L11" s="3"/>
      <c r="M11" s="3"/>
      <c r="N11" s="3">
        <v>21</v>
      </c>
      <c r="O11" s="3">
        <v>30</v>
      </c>
      <c r="P11" s="3"/>
      <c r="Q11" s="3"/>
      <c r="R11" s="3"/>
      <c r="S11" s="3"/>
      <c r="T11" s="3"/>
      <c r="U11" s="3">
        <v>25</v>
      </c>
      <c r="V11" s="3">
        <v>38</v>
      </c>
      <c r="W11" s="3"/>
      <c r="X11" s="3"/>
      <c r="Y11" s="3"/>
      <c r="Z11" s="3"/>
      <c r="AA11" s="3"/>
      <c r="AB11" s="3"/>
      <c r="AC11" s="3">
        <v>14</v>
      </c>
      <c r="AD11" s="3">
        <v>38</v>
      </c>
      <c r="AE11" s="3"/>
      <c r="AF11" s="4">
        <f t="shared" ref="AF11:AF16" si="1">SUM(B11:AE11)</f>
        <v>212</v>
      </c>
      <c r="AG11" s="17">
        <f>SUM(AF11*5.62)</f>
        <v>1191.44</v>
      </c>
    </row>
    <row r="12" spans="1:33" ht="60" x14ac:dyDescent="0.25">
      <c r="A12" s="7" t="s">
        <v>10</v>
      </c>
      <c r="B12" s="9">
        <v>2450</v>
      </c>
      <c r="C12" s="9"/>
      <c r="D12" s="8"/>
      <c r="E12" s="9"/>
      <c r="F12" s="9">
        <v>3930</v>
      </c>
      <c r="G12" s="9"/>
      <c r="H12" s="9"/>
      <c r="I12" s="9"/>
      <c r="J12" s="9"/>
      <c r="K12" s="9"/>
      <c r="L12" s="9"/>
      <c r="M12" s="9"/>
      <c r="N12" s="9"/>
      <c r="O12" s="9">
        <v>4170</v>
      </c>
      <c r="P12" s="9"/>
      <c r="Q12" s="9"/>
      <c r="R12" s="9"/>
      <c r="S12" s="9"/>
      <c r="T12" s="8"/>
      <c r="U12" s="9">
        <v>2760</v>
      </c>
      <c r="V12" s="9">
        <v>4840</v>
      </c>
      <c r="W12" s="9"/>
      <c r="X12" s="9"/>
      <c r="Y12" s="8"/>
      <c r="Z12" s="9"/>
      <c r="AA12" s="8"/>
      <c r="AB12" s="9"/>
      <c r="AC12" s="9">
        <v>2070</v>
      </c>
      <c r="AD12" s="9">
        <v>4810</v>
      </c>
      <c r="AE12" s="9"/>
      <c r="AF12" s="16">
        <f t="shared" si="1"/>
        <v>25030</v>
      </c>
      <c r="AG12" s="17">
        <v>55.36</v>
      </c>
    </row>
    <row r="13" spans="1:33" ht="30" x14ac:dyDescent="0.25">
      <c r="A13" s="7" t="s">
        <v>11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1</v>
      </c>
      <c r="X13" s="3">
        <v>1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4">
        <f t="shared" si="1"/>
        <v>58</v>
      </c>
      <c r="AG13" s="17">
        <f>SUM(AF13*5.62)</f>
        <v>325.95999999999998</v>
      </c>
    </row>
    <row r="14" spans="1:33" ht="34.9" customHeight="1" x14ac:dyDescent="0.25">
      <c r="A14" s="5" t="s">
        <v>2</v>
      </c>
      <c r="B14" s="15"/>
      <c r="C14" s="15"/>
      <c r="D14" s="14"/>
      <c r="E14" s="14">
        <v>6150</v>
      </c>
      <c r="F14" s="14"/>
      <c r="G14" s="14"/>
      <c r="H14" s="14"/>
      <c r="I14" s="14"/>
      <c r="J14" s="14"/>
      <c r="K14" s="14"/>
      <c r="L14" s="14"/>
      <c r="M14" s="14">
        <v>7500</v>
      </c>
      <c r="N14" s="14"/>
      <c r="O14" s="14"/>
      <c r="P14" s="14"/>
      <c r="Q14" s="14"/>
      <c r="R14" s="14"/>
      <c r="S14" s="14"/>
      <c r="T14" s="14">
        <v>7470</v>
      </c>
      <c r="U14" s="14"/>
      <c r="V14" s="14"/>
      <c r="W14" s="14"/>
      <c r="X14" s="14"/>
      <c r="Y14" s="14"/>
      <c r="Z14" s="14"/>
      <c r="AA14" s="14">
        <v>9790</v>
      </c>
      <c r="AB14" s="14"/>
      <c r="AC14" s="14"/>
      <c r="AD14" s="14"/>
      <c r="AE14" s="14"/>
      <c r="AF14" s="16">
        <f t="shared" si="1"/>
        <v>30910</v>
      </c>
      <c r="AG14" s="17"/>
    </row>
    <row r="15" spans="1:33" ht="36.6" customHeight="1" x14ac:dyDescent="0.25">
      <c r="A15" s="5" t="s">
        <v>3</v>
      </c>
      <c r="B15" s="14">
        <v>2450</v>
      </c>
      <c r="C15" s="14"/>
      <c r="D15" s="14"/>
      <c r="E15" s="14"/>
      <c r="F15" s="14">
        <v>3930</v>
      </c>
      <c r="G15" s="14"/>
      <c r="H15" s="14"/>
      <c r="I15" s="14"/>
      <c r="J15" s="14"/>
      <c r="K15" s="14"/>
      <c r="L15" s="14"/>
      <c r="M15" s="14"/>
      <c r="N15" s="14">
        <v>3290</v>
      </c>
      <c r="O15" s="14">
        <v>4170</v>
      </c>
      <c r="P15" s="14"/>
      <c r="Q15" s="14"/>
      <c r="R15" s="14"/>
      <c r="S15" s="14"/>
      <c r="T15" s="14"/>
      <c r="U15" s="14">
        <v>2760</v>
      </c>
      <c r="V15" s="14">
        <v>4840</v>
      </c>
      <c r="W15" s="14"/>
      <c r="X15" s="14"/>
      <c r="Y15" s="14"/>
      <c r="Z15" s="14"/>
      <c r="AA15" s="14"/>
      <c r="AB15" s="14"/>
      <c r="AC15" s="14">
        <v>2070</v>
      </c>
      <c r="AD15" s="14">
        <v>4810</v>
      </c>
      <c r="AE15" s="14"/>
      <c r="AF15" s="16">
        <f t="shared" si="1"/>
        <v>28320</v>
      </c>
      <c r="AG15" s="17"/>
    </row>
    <row r="16" spans="1:33" ht="34.9" customHeight="1" x14ac:dyDescent="0.25">
      <c r="A16" s="5" t="s">
        <v>4</v>
      </c>
      <c r="B16" s="14">
        <v>1200</v>
      </c>
      <c r="C16" s="14"/>
      <c r="D16" s="14"/>
      <c r="E16" s="14"/>
      <c r="F16" s="14">
        <v>3300</v>
      </c>
      <c r="G16" s="14"/>
      <c r="H16" s="14"/>
      <c r="I16" s="14"/>
      <c r="J16" s="14"/>
      <c r="K16" s="14"/>
      <c r="L16" s="14"/>
      <c r="M16" s="14"/>
      <c r="N16" s="14">
        <v>1050</v>
      </c>
      <c r="O16" s="14">
        <v>150</v>
      </c>
      <c r="P16" s="14"/>
      <c r="Q16" s="14"/>
      <c r="R16" s="14"/>
      <c r="S16" s="14"/>
      <c r="T16" s="14"/>
      <c r="U16" s="14">
        <v>200</v>
      </c>
      <c r="V16" s="14">
        <v>1900</v>
      </c>
      <c r="W16" s="14"/>
      <c r="X16" s="14"/>
      <c r="Y16" s="14"/>
      <c r="Z16" s="14"/>
      <c r="AA16" s="14"/>
      <c r="AB16" s="14"/>
      <c r="AC16" s="14">
        <v>1860</v>
      </c>
      <c r="AD16" s="14">
        <v>1050</v>
      </c>
      <c r="AE16" s="14"/>
      <c r="AF16" s="16">
        <f t="shared" si="1"/>
        <v>10710</v>
      </c>
      <c r="AG16" s="17"/>
    </row>
    <row r="17" spans="1:33" ht="34.9" customHeight="1" x14ac:dyDescent="0.3">
      <c r="A17" s="5" t="s">
        <v>14</v>
      </c>
      <c r="B17" s="22">
        <f>SUM(AG2:AG16)</f>
        <v>5853.5599999999995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9" spans="1:33" ht="18" x14ac:dyDescent="0.3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</sheetData>
  <mergeCells count="2">
    <mergeCell ref="B17:AG17"/>
    <mergeCell ref="A19:AF19"/>
  </mergeCells>
  <pageMargins left="0.11811023622047245" right="0.11811023622047245" top="0.98425196850393704" bottom="0.19685039370078741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workbookViewId="0">
      <pane ySplit="1" topLeftCell="A8" activePane="bottomLeft" state="frozen"/>
      <selection pane="bottomLeft" activeCell="AH14" sqref="AH14"/>
    </sheetView>
  </sheetViews>
  <sheetFormatPr defaultRowHeight="15" x14ac:dyDescent="0.25"/>
  <cols>
    <col min="1" max="1" width="41.140625" customWidth="1"/>
    <col min="2" max="32" width="4.28515625" style="1" customWidth="1"/>
    <col min="33" max="33" width="9.5703125" style="1" bestFit="1" customWidth="1"/>
    <col min="34" max="34" width="10.140625" bestFit="1" customWidth="1"/>
  </cols>
  <sheetData>
    <row r="1" spans="1:34" ht="26.45" customHeight="1" x14ac:dyDescent="0.3">
      <c r="A1" s="12" t="s">
        <v>33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 t="s">
        <v>1</v>
      </c>
      <c r="AH1" s="4" t="s">
        <v>13</v>
      </c>
    </row>
    <row r="2" spans="1:34" ht="19.899999999999999" customHeight="1" x14ac:dyDescent="0.3">
      <c r="A2" s="11" t="s">
        <v>0</v>
      </c>
      <c r="B2" s="3">
        <v>3</v>
      </c>
      <c r="C2" s="3">
        <v>4</v>
      </c>
      <c r="D2" s="3">
        <v>4</v>
      </c>
      <c r="E2" s="3">
        <v>4</v>
      </c>
      <c r="F2" s="3">
        <v>5</v>
      </c>
      <c r="G2" s="3">
        <v>4</v>
      </c>
      <c r="H2" s="3">
        <v>8</v>
      </c>
      <c r="I2" s="3">
        <v>7</v>
      </c>
      <c r="J2" s="3">
        <v>8</v>
      </c>
      <c r="K2" s="3">
        <v>7</v>
      </c>
      <c r="L2" s="3">
        <v>5</v>
      </c>
      <c r="M2" s="3">
        <v>4</v>
      </c>
      <c r="N2" s="3">
        <v>5</v>
      </c>
      <c r="O2" s="3">
        <v>5</v>
      </c>
      <c r="P2" s="3">
        <v>6</v>
      </c>
      <c r="Q2" s="3">
        <v>5</v>
      </c>
      <c r="R2" s="3">
        <v>6</v>
      </c>
      <c r="S2" s="3">
        <v>4</v>
      </c>
      <c r="T2" s="3">
        <v>4</v>
      </c>
      <c r="U2" s="3">
        <v>4</v>
      </c>
      <c r="V2" s="3">
        <v>4</v>
      </c>
      <c r="W2" s="3">
        <v>4</v>
      </c>
      <c r="X2" s="3">
        <v>4</v>
      </c>
      <c r="Y2" s="3">
        <v>4</v>
      </c>
      <c r="Z2" s="3">
        <v>4</v>
      </c>
      <c r="AA2" s="3">
        <v>6</v>
      </c>
      <c r="AB2" s="3">
        <v>3</v>
      </c>
      <c r="AC2" s="3">
        <v>3</v>
      </c>
      <c r="AD2" s="3">
        <v>3</v>
      </c>
      <c r="AE2" s="3">
        <v>1</v>
      </c>
      <c r="AF2" s="3">
        <v>2</v>
      </c>
      <c r="AG2" s="4">
        <f>SUM(B2:AF2)</f>
        <v>140</v>
      </c>
      <c r="AH2" s="17"/>
    </row>
    <row r="3" spans="1:34" ht="45" x14ac:dyDescent="0.25">
      <c r="A3" s="2" t="s">
        <v>15</v>
      </c>
      <c r="B3" s="3"/>
      <c r="C3" s="3">
        <v>1</v>
      </c>
      <c r="D3" s="3">
        <v>1</v>
      </c>
      <c r="E3" s="3">
        <v>2</v>
      </c>
      <c r="F3" s="3">
        <v>2</v>
      </c>
      <c r="G3" s="3">
        <v>1</v>
      </c>
      <c r="H3" s="3"/>
      <c r="I3" s="3"/>
      <c r="J3" s="3"/>
      <c r="K3" s="3">
        <v>1</v>
      </c>
      <c r="L3" s="3">
        <v>2</v>
      </c>
      <c r="M3" s="3"/>
      <c r="N3" s="3"/>
      <c r="O3" s="3"/>
      <c r="P3" s="3"/>
      <c r="Q3" s="3">
        <v>2</v>
      </c>
      <c r="R3" s="3">
        <v>2</v>
      </c>
      <c r="S3" s="3">
        <v>2</v>
      </c>
      <c r="T3" s="3">
        <v>2</v>
      </c>
      <c r="U3" s="3">
        <v>2</v>
      </c>
      <c r="V3" s="3"/>
      <c r="W3" s="3"/>
      <c r="X3" s="3">
        <v>2</v>
      </c>
      <c r="Y3" s="3">
        <v>1</v>
      </c>
      <c r="Z3" s="3">
        <v>2</v>
      </c>
      <c r="AA3" s="3">
        <v>2</v>
      </c>
      <c r="AB3" s="3">
        <v>2</v>
      </c>
      <c r="AC3" s="3"/>
      <c r="AD3" s="3"/>
      <c r="AE3" s="3"/>
      <c r="AF3" s="3">
        <v>2</v>
      </c>
      <c r="AG3" s="4">
        <f t="shared" ref="AG3:AG8" si="0">SUM(B3:AF3)</f>
        <v>31</v>
      </c>
      <c r="AH3" s="17">
        <f>SUM(AG3*6.15)</f>
        <v>190.65</v>
      </c>
    </row>
    <row r="4" spans="1:34" ht="60" x14ac:dyDescent="0.25">
      <c r="A4" s="7" t="s">
        <v>16</v>
      </c>
      <c r="B4" s="3"/>
      <c r="C4" s="3">
        <v>1</v>
      </c>
      <c r="D4" s="3"/>
      <c r="E4" s="3">
        <v>1</v>
      </c>
      <c r="F4" s="3">
        <v>1</v>
      </c>
      <c r="G4" s="3">
        <v>1</v>
      </c>
      <c r="H4" s="3"/>
      <c r="I4" s="3"/>
      <c r="J4" s="3"/>
      <c r="K4" s="3">
        <v>1</v>
      </c>
      <c r="L4" s="3">
        <v>1</v>
      </c>
      <c r="M4" s="3"/>
      <c r="N4" s="3"/>
      <c r="O4" s="3"/>
      <c r="P4" s="3"/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/>
      <c r="X4" s="3">
        <v>1</v>
      </c>
      <c r="Y4" s="3"/>
      <c r="Z4" s="3">
        <v>1</v>
      </c>
      <c r="AA4" s="3">
        <v>1</v>
      </c>
      <c r="AB4" s="3">
        <v>1</v>
      </c>
      <c r="AC4" s="3"/>
      <c r="AD4" s="3"/>
      <c r="AE4" s="3"/>
      <c r="AF4" s="3">
        <v>1</v>
      </c>
      <c r="AG4" s="4">
        <f t="shared" si="0"/>
        <v>16</v>
      </c>
      <c r="AH4" s="17">
        <f>SUM(AG4*2.7)</f>
        <v>43.2</v>
      </c>
    </row>
    <row r="5" spans="1:34" ht="30" x14ac:dyDescent="0.25">
      <c r="A5" s="7" t="s">
        <v>17</v>
      </c>
      <c r="B5" s="3"/>
      <c r="C5" s="3">
        <v>3</v>
      </c>
      <c r="D5" s="3">
        <v>3</v>
      </c>
      <c r="E5" s="3">
        <v>2</v>
      </c>
      <c r="F5" s="3">
        <v>3</v>
      </c>
      <c r="G5" s="3">
        <v>4</v>
      </c>
      <c r="H5" s="3">
        <v>2</v>
      </c>
      <c r="I5" s="3">
        <v>2</v>
      </c>
      <c r="J5" s="3">
        <v>3</v>
      </c>
      <c r="K5" s="3">
        <v>4</v>
      </c>
      <c r="L5" s="3">
        <v>6</v>
      </c>
      <c r="M5" s="3">
        <v>3</v>
      </c>
      <c r="N5" s="3">
        <v>4</v>
      </c>
      <c r="O5" s="3">
        <v>2</v>
      </c>
      <c r="P5" s="3">
        <v>4</v>
      </c>
      <c r="Q5" s="3">
        <v>4</v>
      </c>
      <c r="R5" s="3">
        <v>6</v>
      </c>
      <c r="S5" s="3">
        <v>4</v>
      </c>
      <c r="T5" s="3">
        <v>5</v>
      </c>
      <c r="U5" s="3">
        <v>3</v>
      </c>
      <c r="V5" s="3">
        <v>5</v>
      </c>
      <c r="W5" s="3">
        <v>3</v>
      </c>
      <c r="X5" s="3">
        <v>3</v>
      </c>
      <c r="Y5" s="3">
        <v>3</v>
      </c>
      <c r="Z5" s="3">
        <v>2</v>
      </c>
      <c r="AA5" s="3">
        <v>2</v>
      </c>
      <c r="AB5" s="3">
        <v>4</v>
      </c>
      <c r="AC5" s="3">
        <v>2</v>
      </c>
      <c r="AD5" s="3">
        <v>2</v>
      </c>
      <c r="AE5" s="3">
        <v>2</v>
      </c>
      <c r="AF5" s="3">
        <v>3</v>
      </c>
      <c r="AG5" s="4">
        <f t="shared" si="0"/>
        <v>98</v>
      </c>
      <c r="AH5" s="17">
        <f>SUM(AG5*2.81)</f>
        <v>275.38</v>
      </c>
    </row>
    <row r="6" spans="1:34" ht="45" x14ac:dyDescent="0.25">
      <c r="A6" s="7" t="s">
        <v>18</v>
      </c>
      <c r="B6" s="3"/>
      <c r="C6" s="3">
        <v>3</v>
      </c>
      <c r="D6" s="3">
        <v>3</v>
      </c>
      <c r="E6" s="3">
        <v>2</v>
      </c>
      <c r="F6" s="3">
        <v>3</v>
      </c>
      <c r="G6" s="3">
        <v>4</v>
      </c>
      <c r="H6" s="3">
        <v>2</v>
      </c>
      <c r="I6" s="3">
        <v>2</v>
      </c>
      <c r="J6" s="3">
        <v>3</v>
      </c>
      <c r="K6" s="3">
        <v>4</v>
      </c>
      <c r="L6" s="3">
        <v>6</v>
      </c>
      <c r="M6" s="3">
        <v>3</v>
      </c>
      <c r="N6" s="3">
        <v>4</v>
      </c>
      <c r="O6" s="3">
        <v>2</v>
      </c>
      <c r="P6" s="3">
        <v>4</v>
      </c>
      <c r="Q6" s="3">
        <v>4</v>
      </c>
      <c r="R6" s="3">
        <v>6</v>
      </c>
      <c r="S6" s="3">
        <v>4</v>
      </c>
      <c r="T6" s="3">
        <v>5</v>
      </c>
      <c r="U6" s="3">
        <v>3</v>
      </c>
      <c r="V6" s="3">
        <v>5</v>
      </c>
      <c r="W6" s="3">
        <v>3</v>
      </c>
      <c r="X6" s="3">
        <v>3</v>
      </c>
      <c r="Y6" s="3">
        <v>3</v>
      </c>
      <c r="Z6" s="3">
        <v>2</v>
      </c>
      <c r="AA6" s="3">
        <v>2</v>
      </c>
      <c r="AB6" s="3">
        <v>4</v>
      </c>
      <c r="AC6" s="3">
        <v>2</v>
      </c>
      <c r="AD6" s="3">
        <v>2</v>
      </c>
      <c r="AE6" s="3">
        <v>2</v>
      </c>
      <c r="AF6" s="3">
        <v>3</v>
      </c>
      <c r="AG6" s="4">
        <f t="shared" si="0"/>
        <v>98</v>
      </c>
      <c r="AH6" s="17">
        <f>SUM(AG6*6.3)</f>
        <v>617.4</v>
      </c>
    </row>
    <row r="7" spans="1:34" ht="28.9" x14ac:dyDescent="0.3">
      <c r="A7" s="7" t="s">
        <v>12</v>
      </c>
      <c r="B7" s="3"/>
      <c r="C7" s="3"/>
      <c r="D7" s="3">
        <v>23</v>
      </c>
      <c r="E7" s="3"/>
      <c r="F7" s="3"/>
      <c r="G7" s="3"/>
      <c r="H7" s="3"/>
      <c r="I7" s="3"/>
      <c r="J7" s="3"/>
      <c r="K7" s="3">
        <v>21</v>
      </c>
      <c r="L7" s="3"/>
      <c r="M7" s="3"/>
      <c r="N7" s="3"/>
      <c r="O7" s="3"/>
      <c r="P7" s="3"/>
      <c r="Q7" s="3"/>
      <c r="R7" s="3">
        <v>16</v>
      </c>
      <c r="S7" s="3"/>
      <c r="T7" s="3"/>
      <c r="U7" s="3"/>
      <c r="V7" s="3"/>
      <c r="W7" s="3"/>
      <c r="X7" s="3"/>
      <c r="Y7" s="3">
        <v>18</v>
      </c>
      <c r="Z7" s="3"/>
      <c r="AA7" s="3"/>
      <c r="AB7" s="3"/>
      <c r="AC7" s="3"/>
      <c r="AD7" s="3"/>
      <c r="AE7" s="3"/>
      <c r="AF7" s="3">
        <v>15</v>
      </c>
      <c r="AG7" s="4">
        <f t="shared" si="0"/>
        <v>93</v>
      </c>
      <c r="AH7" s="17">
        <f>SUM(AG7*3)</f>
        <v>279</v>
      </c>
    </row>
    <row r="8" spans="1:34" ht="30" x14ac:dyDescent="0.25">
      <c r="A8" s="7" t="s">
        <v>19</v>
      </c>
      <c r="B8" s="3"/>
      <c r="C8" s="3"/>
      <c r="D8" s="3">
        <v>23</v>
      </c>
      <c r="E8" s="3"/>
      <c r="F8" s="3"/>
      <c r="G8" s="3"/>
      <c r="H8" s="3"/>
      <c r="I8" s="3"/>
      <c r="J8" s="3"/>
      <c r="K8" s="3">
        <v>21</v>
      </c>
      <c r="L8" s="3"/>
      <c r="M8" s="3"/>
      <c r="N8" s="3"/>
      <c r="O8" s="3"/>
      <c r="P8" s="3"/>
      <c r="Q8" s="3"/>
      <c r="R8" s="3">
        <v>16</v>
      </c>
      <c r="S8" s="3"/>
      <c r="T8" s="3"/>
      <c r="U8" s="3"/>
      <c r="V8" s="3"/>
      <c r="W8" s="3"/>
      <c r="X8" s="3"/>
      <c r="Y8" s="3">
        <v>18</v>
      </c>
      <c r="Z8" s="3"/>
      <c r="AA8" s="3"/>
      <c r="AB8" s="3"/>
      <c r="AC8" s="3"/>
      <c r="AD8" s="3"/>
      <c r="AE8" s="3"/>
      <c r="AF8" s="3">
        <v>15</v>
      </c>
      <c r="AG8" s="4">
        <f t="shared" si="0"/>
        <v>93</v>
      </c>
      <c r="AH8" s="17">
        <f>SUM(AG8*3.14)</f>
        <v>292.02000000000004</v>
      </c>
    </row>
    <row r="9" spans="1:34" ht="30" x14ac:dyDescent="0.25">
      <c r="A9" s="7" t="s">
        <v>8</v>
      </c>
      <c r="B9" s="3"/>
      <c r="C9" s="3"/>
      <c r="D9" s="3"/>
      <c r="E9" s="3">
        <v>19</v>
      </c>
      <c r="F9" s="3">
        <v>15</v>
      </c>
      <c r="G9" s="3"/>
      <c r="H9" s="3"/>
      <c r="I9" s="3"/>
      <c r="J9" s="3">
        <v>26</v>
      </c>
      <c r="K9" s="3"/>
      <c r="L9" s="3">
        <v>20</v>
      </c>
      <c r="M9" s="3"/>
      <c r="N9" s="3"/>
      <c r="O9" s="3"/>
      <c r="P9" s="3"/>
      <c r="Q9" s="3">
        <v>19</v>
      </c>
      <c r="R9" s="3"/>
      <c r="S9" s="3">
        <v>22</v>
      </c>
      <c r="T9" s="3">
        <v>21</v>
      </c>
      <c r="U9" s="3"/>
      <c r="V9" s="3"/>
      <c r="W9" s="3"/>
      <c r="X9" s="3"/>
      <c r="Y9" s="3"/>
      <c r="Z9" s="3">
        <v>22</v>
      </c>
      <c r="AA9" s="3">
        <v>21</v>
      </c>
      <c r="AB9" s="3"/>
      <c r="AC9" s="3"/>
      <c r="AD9" s="3"/>
      <c r="AE9" s="3"/>
      <c r="AF9" s="3"/>
      <c r="AG9" s="4">
        <f>SUM(B9:AF9)*3</f>
        <v>555</v>
      </c>
      <c r="AH9" s="17">
        <f>SUM(AG9*3.04)</f>
        <v>1687.2</v>
      </c>
    </row>
    <row r="10" spans="1:34" ht="30" x14ac:dyDescent="0.25">
      <c r="A10" s="7" t="s">
        <v>7</v>
      </c>
      <c r="B10" s="3"/>
      <c r="C10" s="3"/>
      <c r="D10" s="3"/>
      <c r="E10" s="3">
        <v>18</v>
      </c>
      <c r="F10" s="3">
        <v>14</v>
      </c>
      <c r="G10" s="3"/>
      <c r="H10" s="3"/>
      <c r="I10" s="3"/>
      <c r="J10" s="3">
        <v>26</v>
      </c>
      <c r="K10" s="3"/>
      <c r="L10" s="3">
        <v>20</v>
      </c>
      <c r="M10" s="3"/>
      <c r="N10" s="3"/>
      <c r="O10" s="3"/>
      <c r="P10" s="3"/>
      <c r="Q10" s="3">
        <v>19</v>
      </c>
      <c r="R10" s="3"/>
      <c r="S10" s="3">
        <v>22</v>
      </c>
      <c r="T10" s="3">
        <v>21</v>
      </c>
      <c r="U10" s="3"/>
      <c r="V10" s="3"/>
      <c r="W10" s="3"/>
      <c r="X10" s="3"/>
      <c r="Y10" s="3"/>
      <c r="Z10" s="3">
        <v>22</v>
      </c>
      <c r="AA10" s="3">
        <v>20</v>
      </c>
      <c r="AB10" s="3"/>
      <c r="AC10" s="3"/>
      <c r="AD10" s="3"/>
      <c r="AE10" s="3"/>
      <c r="AF10" s="3"/>
      <c r="AG10" s="4">
        <f>SUM(B10:AF10)*3</f>
        <v>546</v>
      </c>
      <c r="AH10" s="17">
        <f>SUM(AG10*1.53)</f>
        <v>835.38</v>
      </c>
    </row>
    <row r="11" spans="1:34" ht="45" x14ac:dyDescent="0.25">
      <c r="A11" s="7" t="s">
        <v>23</v>
      </c>
      <c r="B11" s="3"/>
      <c r="C11" s="3"/>
      <c r="D11" s="3"/>
      <c r="E11" s="3">
        <v>18</v>
      </c>
      <c r="F11" s="3">
        <v>14</v>
      </c>
      <c r="G11" s="3"/>
      <c r="H11" s="3"/>
      <c r="I11" s="3"/>
      <c r="J11" s="3">
        <v>26</v>
      </c>
      <c r="K11" s="3"/>
      <c r="L11" s="3">
        <v>20</v>
      </c>
      <c r="M11" s="3"/>
      <c r="N11" s="3"/>
      <c r="O11" s="3"/>
      <c r="P11" s="3"/>
      <c r="Q11" s="3">
        <v>19</v>
      </c>
      <c r="R11" s="3"/>
      <c r="S11" s="3">
        <v>22</v>
      </c>
      <c r="T11" s="3">
        <v>21</v>
      </c>
      <c r="U11" s="3"/>
      <c r="V11" s="3"/>
      <c r="W11" s="3"/>
      <c r="X11" s="3"/>
      <c r="Y11" s="3"/>
      <c r="Z11" s="3">
        <v>22</v>
      </c>
      <c r="AA11" s="3">
        <v>20</v>
      </c>
      <c r="AB11" s="3"/>
      <c r="AC11" s="3"/>
      <c r="AD11" s="3"/>
      <c r="AE11" s="3"/>
      <c r="AF11" s="3"/>
      <c r="AG11" s="4">
        <f>SUM(B11:AF11)</f>
        <v>182</v>
      </c>
      <c r="AH11" s="17">
        <f>SUM(AG11*5.62)</f>
        <v>1022.84</v>
      </c>
    </row>
    <row r="12" spans="1:34" ht="60" x14ac:dyDescent="0.25">
      <c r="A12" s="7" t="s">
        <v>10</v>
      </c>
      <c r="B12" s="9"/>
      <c r="C12" s="9"/>
      <c r="D12" s="8"/>
      <c r="E12" s="14">
        <v>2770</v>
      </c>
      <c r="F12" s="14">
        <v>2310</v>
      </c>
      <c r="G12" s="9"/>
      <c r="H12" s="9"/>
      <c r="I12" s="9"/>
      <c r="J12" s="14">
        <v>3050</v>
      </c>
      <c r="K12" s="9"/>
      <c r="L12" s="14">
        <v>2630</v>
      </c>
      <c r="M12" s="9"/>
      <c r="N12" s="9"/>
      <c r="O12" s="9"/>
      <c r="P12" s="9"/>
      <c r="Q12" s="14">
        <v>2900</v>
      </c>
      <c r="R12" s="9"/>
      <c r="S12" s="14">
        <v>3080</v>
      </c>
      <c r="T12" s="14">
        <v>2720</v>
      </c>
      <c r="U12" s="9"/>
      <c r="V12" s="9"/>
      <c r="W12" s="9"/>
      <c r="X12" s="9"/>
      <c r="Y12" s="8"/>
      <c r="Z12" s="14">
        <v>2960</v>
      </c>
      <c r="AA12" s="8">
        <v>3010</v>
      </c>
      <c r="AB12" s="9"/>
      <c r="AC12" s="9"/>
      <c r="AD12" s="9"/>
      <c r="AE12" s="9"/>
      <c r="AF12" s="3"/>
      <c r="AG12" s="4">
        <f>SUM(B12:AF12)</f>
        <v>25430</v>
      </c>
      <c r="AH12" s="17">
        <v>56.25</v>
      </c>
    </row>
    <row r="13" spans="1:34" ht="30" x14ac:dyDescent="0.25">
      <c r="A13" s="7" t="s">
        <v>11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3">
        <v>2</v>
      </c>
      <c r="AG13" s="4">
        <f t="shared" ref="AG13:AG16" si="1">SUM(B13:AF13)</f>
        <v>62</v>
      </c>
      <c r="AH13" s="17">
        <f>SUM(AG13*5.62)</f>
        <v>348.44</v>
      </c>
    </row>
    <row r="14" spans="1:34" ht="34.9" customHeight="1" x14ac:dyDescent="0.25">
      <c r="A14" s="5" t="s">
        <v>2</v>
      </c>
      <c r="B14" s="3"/>
      <c r="C14" s="14">
        <v>11400</v>
      </c>
      <c r="D14" s="10"/>
      <c r="E14" s="8"/>
      <c r="F14" s="8"/>
      <c r="G14" s="10"/>
      <c r="H14" s="10"/>
      <c r="I14" s="10"/>
      <c r="J14" s="10"/>
      <c r="K14" s="14">
        <v>8350</v>
      </c>
      <c r="L14" s="8"/>
      <c r="M14" s="8"/>
      <c r="N14" s="8"/>
      <c r="O14" s="8"/>
      <c r="P14" s="8"/>
      <c r="Q14" s="8"/>
      <c r="R14" s="14">
        <v>9110</v>
      </c>
      <c r="S14" s="8"/>
      <c r="T14" s="8"/>
      <c r="U14" s="8"/>
      <c r="V14" s="8"/>
      <c r="W14" s="8"/>
      <c r="X14" s="8"/>
      <c r="Y14" s="14">
        <v>6460</v>
      </c>
      <c r="Z14" s="8"/>
      <c r="AA14" s="8"/>
      <c r="AB14" s="10"/>
      <c r="AC14" s="10"/>
      <c r="AD14" s="10"/>
      <c r="AE14" s="10"/>
      <c r="AF14" s="14">
        <v>4888</v>
      </c>
      <c r="AG14" s="6">
        <f t="shared" si="1"/>
        <v>40208</v>
      </c>
      <c r="AH14" s="17"/>
    </row>
    <row r="15" spans="1:34" ht="36.6" customHeight="1" x14ac:dyDescent="0.25">
      <c r="A15" s="5" t="s">
        <v>3</v>
      </c>
      <c r="B15" s="8"/>
      <c r="C15" s="8"/>
      <c r="D15" s="14">
        <v>2470</v>
      </c>
      <c r="E15" s="14">
        <v>2010</v>
      </c>
      <c r="F15" s="8"/>
      <c r="G15" s="8"/>
      <c r="H15" s="8"/>
      <c r="I15" s="8"/>
      <c r="J15" s="14">
        <v>3050</v>
      </c>
      <c r="K15" s="8"/>
      <c r="L15" s="14">
        <v>2630</v>
      </c>
      <c r="M15" s="8"/>
      <c r="N15" s="8"/>
      <c r="O15" s="8"/>
      <c r="P15" s="8"/>
      <c r="Q15" s="14">
        <v>2900</v>
      </c>
      <c r="R15" s="8"/>
      <c r="S15" s="14">
        <v>3080</v>
      </c>
      <c r="T15" s="14">
        <v>2720</v>
      </c>
      <c r="U15" s="8"/>
      <c r="V15" s="8"/>
      <c r="W15" s="8"/>
      <c r="X15" s="8"/>
      <c r="Y15" s="8"/>
      <c r="Z15" s="14">
        <v>2960</v>
      </c>
      <c r="AA15" s="14">
        <v>2710</v>
      </c>
      <c r="AB15" s="8"/>
      <c r="AC15" s="8"/>
      <c r="AD15" s="8"/>
      <c r="AE15" s="8"/>
      <c r="AF15" s="8"/>
      <c r="AG15" s="6">
        <f t="shared" si="1"/>
        <v>24530</v>
      </c>
      <c r="AH15" s="17"/>
    </row>
    <row r="16" spans="1:34" ht="34.9" customHeight="1" x14ac:dyDescent="0.25">
      <c r="A16" s="5" t="s">
        <v>4</v>
      </c>
      <c r="B16" s="8"/>
      <c r="C16" s="8"/>
      <c r="D16" s="14">
        <v>1110</v>
      </c>
      <c r="E16" s="14">
        <v>1600</v>
      </c>
      <c r="F16" s="8"/>
      <c r="G16" s="8"/>
      <c r="H16" s="8"/>
      <c r="I16" s="8"/>
      <c r="J16" s="14">
        <v>300</v>
      </c>
      <c r="K16" s="8"/>
      <c r="L16" s="14">
        <v>800</v>
      </c>
      <c r="M16" s="8"/>
      <c r="N16" s="8"/>
      <c r="O16" s="8"/>
      <c r="P16" s="8"/>
      <c r="Q16" s="14">
        <v>530</v>
      </c>
      <c r="R16" s="8"/>
      <c r="S16" s="14">
        <v>350</v>
      </c>
      <c r="T16" s="14">
        <v>600</v>
      </c>
      <c r="U16" s="8"/>
      <c r="V16" s="8"/>
      <c r="W16" s="8"/>
      <c r="X16" s="8"/>
      <c r="Y16" s="8"/>
      <c r="Z16" s="14">
        <v>350</v>
      </c>
      <c r="AA16" s="14">
        <v>630</v>
      </c>
      <c r="AB16" s="8"/>
      <c r="AC16" s="8"/>
      <c r="AD16" s="8"/>
      <c r="AE16" s="8"/>
      <c r="AF16" s="8"/>
      <c r="AG16" s="6">
        <f t="shared" si="1"/>
        <v>6270</v>
      </c>
      <c r="AH16" s="17"/>
    </row>
    <row r="17" spans="1:34" ht="34.9" customHeight="1" x14ac:dyDescent="0.3">
      <c r="A17" s="5" t="s">
        <v>14</v>
      </c>
      <c r="B17" s="22">
        <f>SUM(AH2:AH16)</f>
        <v>5647.76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9" spans="1:34" ht="18.75" x14ac:dyDescent="0.25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</sheetData>
  <mergeCells count="2">
    <mergeCell ref="B17:AH17"/>
    <mergeCell ref="A19:AG19"/>
  </mergeCells>
  <pageMargins left="0.11811023622047245" right="0.11811023622047245" top="0.98425196850393704" bottom="0.19685039370078741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workbookViewId="0">
      <pane ySplit="1" topLeftCell="A5" activePane="bottomLeft" state="frozen"/>
      <selection pane="bottomLeft" activeCell="E13" sqref="E13:E15"/>
    </sheetView>
  </sheetViews>
  <sheetFormatPr defaultRowHeight="15" x14ac:dyDescent="0.25"/>
  <cols>
    <col min="1" max="1" width="41.140625" customWidth="1"/>
    <col min="2" max="31" width="4.28515625" style="1" customWidth="1"/>
    <col min="32" max="32" width="8.85546875" style="1" customWidth="1"/>
    <col min="33" max="33" width="10.140625" bestFit="1" customWidth="1"/>
  </cols>
  <sheetData>
    <row r="1" spans="1:33" ht="26.45" customHeight="1" x14ac:dyDescent="0.3">
      <c r="A1" s="12" t="s">
        <v>31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 t="s">
        <v>1</v>
      </c>
      <c r="AG1" s="4" t="s">
        <v>13</v>
      </c>
    </row>
    <row r="2" spans="1:33" ht="19.899999999999999" customHeight="1" x14ac:dyDescent="0.3">
      <c r="A2" s="11" t="s">
        <v>0</v>
      </c>
      <c r="B2" s="3">
        <v>3</v>
      </c>
      <c r="C2" s="3">
        <v>2</v>
      </c>
      <c r="D2" s="3">
        <v>2</v>
      </c>
      <c r="E2" s="3">
        <v>1</v>
      </c>
      <c r="F2" s="3">
        <v>3</v>
      </c>
      <c r="G2" s="3">
        <v>3</v>
      </c>
      <c r="H2" s="3">
        <v>4</v>
      </c>
      <c r="I2" s="3">
        <v>3</v>
      </c>
      <c r="J2" s="3">
        <v>3</v>
      </c>
      <c r="K2" s="3">
        <v>3</v>
      </c>
      <c r="L2" s="3">
        <v>2</v>
      </c>
      <c r="M2" s="3">
        <v>2</v>
      </c>
      <c r="N2" s="3">
        <v>2</v>
      </c>
      <c r="O2" s="3">
        <v>3</v>
      </c>
      <c r="P2" s="3">
        <v>3</v>
      </c>
      <c r="Q2" s="3">
        <v>5</v>
      </c>
      <c r="R2" s="3">
        <v>6</v>
      </c>
      <c r="S2" s="3">
        <v>5</v>
      </c>
      <c r="T2" s="3">
        <v>4</v>
      </c>
      <c r="U2" s="3">
        <v>4</v>
      </c>
      <c r="V2" s="3">
        <v>4</v>
      </c>
      <c r="W2" s="3">
        <v>5</v>
      </c>
      <c r="X2" s="3">
        <v>7</v>
      </c>
      <c r="Y2" s="3">
        <v>4</v>
      </c>
      <c r="Z2" s="3">
        <v>4</v>
      </c>
      <c r="AA2" s="3">
        <v>4</v>
      </c>
      <c r="AB2" s="3">
        <v>3</v>
      </c>
      <c r="AC2" s="3">
        <v>3</v>
      </c>
      <c r="AD2" s="3">
        <v>3</v>
      </c>
      <c r="AE2" s="3">
        <v>4</v>
      </c>
      <c r="AF2" s="4">
        <f t="shared" ref="AF2:AF8" si="0">SUM(B2:AE2)</f>
        <v>104</v>
      </c>
      <c r="AG2" s="17"/>
    </row>
    <row r="3" spans="1:33" ht="45" x14ac:dyDescent="0.25">
      <c r="A3" s="2" t="s">
        <v>15</v>
      </c>
      <c r="B3" s="3">
        <v>3</v>
      </c>
      <c r="C3" s="3"/>
      <c r="D3" s="3"/>
      <c r="E3" s="3"/>
      <c r="F3" s="3"/>
      <c r="G3" s="3">
        <v>1</v>
      </c>
      <c r="H3" s="3">
        <v>1</v>
      </c>
      <c r="I3" s="3">
        <v>1</v>
      </c>
      <c r="J3" s="3">
        <v>1</v>
      </c>
      <c r="K3" s="3">
        <v>1</v>
      </c>
      <c r="L3" s="3"/>
      <c r="M3" s="3"/>
      <c r="N3" s="3">
        <v>1</v>
      </c>
      <c r="O3" s="3">
        <v>1</v>
      </c>
      <c r="P3" s="3"/>
      <c r="Q3" s="3">
        <v>2</v>
      </c>
      <c r="R3" s="3">
        <v>2</v>
      </c>
      <c r="S3" s="3"/>
      <c r="T3" s="3"/>
      <c r="U3" s="3"/>
      <c r="V3" s="3">
        <v>2</v>
      </c>
      <c r="W3" s="3">
        <v>3</v>
      </c>
      <c r="X3" s="3">
        <v>3</v>
      </c>
      <c r="Y3" s="3">
        <v>3</v>
      </c>
      <c r="Z3" s="3"/>
      <c r="AA3" s="3"/>
      <c r="AB3" s="3">
        <v>4</v>
      </c>
      <c r="AC3" s="3">
        <v>4</v>
      </c>
      <c r="AD3" s="3">
        <v>2</v>
      </c>
      <c r="AE3" s="3">
        <v>3</v>
      </c>
      <c r="AF3" s="4">
        <f t="shared" si="0"/>
        <v>38</v>
      </c>
      <c r="AG3" s="17">
        <f>SUM(AF3*6.15)</f>
        <v>233.70000000000002</v>
      </c>
    </row>
    <row r="4" spans="1:33" ht="60" x14ac:dyDescent="0.25">
      <c r="A4" s="7" t="s">
        <v>16</v>
      </c>
      <c r="B4" s="3">
        <v>1</v>
      </c>
      <c r="C4" s="3"/>
      <c r="D4" s="3"/>
      <c r="E4" s="3"/>
      <c r="F4" s="3"/>
      <c r="G4" s="3">
        <v>1</v>
      </c>
      <c r="H4" s="3">
        <v>1</v>
      </c>
      <c r="I4" s="3">
        <v>1</v>
      </c>
      <c r="J4" s="3">
        <v>1</v>
      </c>
      <c r="K4" s="3">
        <v>1</v>
      </c>
      <c r="L4" s="3"/>
      <c r="M4" s="3"/>
      <c r="N4" s="3">
        <v>1</v>
      </c>
      <c r="O4" s="3"/>
      <c r="P4" s="3"/>
      <c r="Q4" s="3">
        <v>1</v>
      </c>
      <c r="R4" s="3">
        <v>1</v>
      </c>
      <c r="S4" s="3"/>
      <c r="T4" s="3"/>
      <c r="U4" s="3"/>
      <c r="V4" s="3">
        <v>1</v>
      </c>
      <c r="W4" s="3">
        <v>1</v>
      </c>
      <c r="X4" s="3">
        <v>2</v>
      </c>
      <c r="Y4" s="3">
        <v>1</v>
      </c>
      <c r="Z4" s="3"/>
      <c r="AA4" s="3"/>
      <c r="AB4" s="3">
        <v>2</v>
      </c>
      <c r="AC4" s="3">
        <v>2</v>
      </c>
      <c r="AD4" s="3">
        <v>1</v>
      </c>
      <c r="AE4" s="3">
        <v>1</v>
      </c>
      <c r="AF4" s="4">
        <f t="shared" si="0"/>
        <v>20</v>
      </c>
      <c r="AG4" s="17">
        <f>SUM(AF4*2.7)</f>
        <v>54</v>
      </c>
    </row>
    <row r="5" spans="1:33" ht="30" x14ac:dyDescent="0.25">
      <c r="A5" s="7" t="s">
        <v>17</v>
      </c>
      <c r="B5" s="3">
        <v>4</v>
      </c>
      <c r="C5" s="3">
        <v>4</v>
      </c>
      <c r="D5" s="3">
        <v>2</v>
      </c>
      <c r="E5" s="3">
        <v>3</v>
      </c>
      <c r="F5" s="3">
        <v>2</v>
      </c>
      <c r="G5" s="3">
        <v>2</v>
      </c>
      <c r="H5" s="3">
        <v>1</v>
      </c>
      <c r="I5" s="3">
        <v>2</v>
      </c>
      <c r="J5" s="3">
        <v>3</v>
      </c>
      <c r="K5" s="3">
        <v>3</v>
      </c>
      <c r="L5" s="3">
        <v>3</v>
      </c>
      <c r="M5" s="3">
        <v>4</v>
      </c>
      <c r="N5" s="3">
        <v>2</v>
      </c>
      <c r="O5" s="3">
        <v>4</v>
      </c>
      <c r="P5" s="3">
        <v>2</v>
      </c>
      <c r="Q5" s="3">
        <v>3</v>
      </c>
      <c r="R5" s="3">
        <v>4</v>
      </c>
      <c r="S5" s="3">
        <v>2</v>
      </c>
      <c r="T5" s="3">
        <v>4</v>
      </c>
      <c r="U5" s="3">
        <v>5</v>
      </c>
      <c r="V5" s="3">
        <v>5</v>
      </c>
      <c r="W5" s="3">
        <v>3</v>
      </c>
      <c r="X5" s="3">
        <v>6</v>
      </c>
      <c r="Y5" s="3">
        <v>3</v>
      </c>
      <c r="Z5" s="3">
        <v>3</v>
      </c>
      <c r="AA5" s="3">
        <v>4</v>
      </c>
      <c r="AB5" s="3">
        <v>7</v>
      </c>
      <c r="AC5" s="3">
        <v>10</v>
      </c>
      <c r="AD5" s="3">
        <v>7</v>
      </c>
      <c r="AE5" s="3">
        <v>8</v>
      </c>
      <c r="AF5" s="4">
        <f t="shared" si="0"/>
        <v>115</v>
      </c>
      <c r="AG5" s="17">
        <f>SUM(AF5*2.81)</f>
        <v>323.15000000000003</v>
      </c>
    </row>
    <row r="6" spans="1:33" ht="45" x14ac:dyDescent="0.25">
      <c r="A6" s="7" t="s">
        <v>18</v>
      </c>
      <c r="B6" s="3">
        <v>4</v>
      </c>
      <c r="C6" s="3">
        <v>4</v>
      </c>
      <c r="D6" s="3">
        <v>2</v>
      </c>
      <c r="E6" s="3">
        <v>3</v>
      </c>
      <c r="F6" s="3">
        <v>2</v>
      </c>
      <c r="G6" s="3">
        <v>2</v>
      </c>
      <c r="H6" s="3">
        <v>1</v>
      </c>
      <c r="I6" s="3">
        <v>2</v>
      </c>
      <c r="J6" s="3">
        <v>3</v>
      </c>
      <c r="K6" s="3">
        <v>3</v>
      </c>
      <c r="L6" s="3">
        <v>3</v>
      </c>
      <c r="M6" s="3">
        <v>4</v>
      </c>
      <c r="N6" s="3">
        <v>2</v>
      </c>
      <c r="O6" s="3">
        <v>4</v>
      </c>
      <c r="P6" s="3">
        <v>2</v>
      </c>
      <c r="Q6" s="3">
        <v>3</v>
      </c>
      <c r="R6" s="3">
        <v>4</v>
      </c>
      <c r="S6" s="3">
        <v>2</v>
      </c>
      <c r="T6" s="3">
        <v>4</v>
      </c>
      <c r="U6" s="3">
        <v>5</v>
      </c>
      <c r="V6" s="3">
        <v>5</v>
      </c>
      <c r="W6" s="3">
        <v>3</v>
      </c>
      <c r="X6" s="3">
        <v>6</v>
      </c>
      <c r="Y6" s="3">
        <v>3</v>
      </c>
      <c r="Z6" s="3">
        <v>3</v>
      </c>
      <c r="AA6" s="3">
        <v>4</v>
      </c>
      <c r="AB6" s="3">
        <v>7</v>
      </c>
      <c r="AC6" s="3">
        <v>10</v>
      </c>
      <c r="AD6" s="3">
        <v>7</v>
      </c>
      <c r="AE6" s="3">
        <v>8</v>
      </c>
      <c r="AF6" s="4">
        <f t="shared" si="0"/>
        <v>115</v>
      </c>
      <c r="AG6" s="17">
        <f>SUM(AF6*6.3)</f>
        <v>724.5</v>
      </c>
    </row>
    <row r="7" spans="1:33" ht="28.9" x14ac:dyDescent="0.3">
      <c r="A7" s="7" t="s">
        <v>12</v>
      </c>
      <c r="B7" s="3"/>
      <c r="C7" s="3"/>
      <c r="D7" s="3"/>
      <c r="E7" s="3"/>
      <c r="F7" s="3"/>
      <c r="G7" s="3"/>
      <c r="H7" s="3">
        <v>14</v>
      </c>
      <c r="I7" s="3"/>
      <c r="J7" s="3"/>
      <c r="K7" s="3"/>
      <c r="L7" s="3"/>
      <c r="M7" s="3"/>
      <c r="N7" s="3"/>
      <c r="O7" s="3">
        <v>11</v>
      </c>
      <c r="P7" s="3"/>
      <c r="Q7" s="3"/>
      <c r="R7" s="3"/>
      <c r="S7" s="3"/>
      <c r="T7" s="3"/>
      <c r="U7" s="3"/>
      <c r="V7" s="3">
        <v>17</v>
      </c>
      <c r="W7" s="3"/>
      <c r="X7" s="3"/>
      <c r="Y7" s="3"/>
      <c r="Z7" s="3"/>
      <c r="AA7" s="3"/>
      <c r="AB7" s="3"/>
      <c r="AC7" s="3">
        <v>16</v>
      </c>
      <c r="AD7" s="3"/>
      <c r="AE7" s="3"/>
      <c r="AF7" s="4">
        <f t="shared" si="0"/>
        <v>58</v>
      </c>
      <c r="AG7" s="17">
        <f>SUM(AF7*3)</f>
        <v>174</v>
      </c>
    </row>
    <row r="8" spans="1:33" ht="30" x14ac:dyDescent="0.25">
      <c r="A8" s="7" t="s">
        <v>19</v>
      </c>
      <c r="B8" s="3"/>
      <c r="C8" s="3"/>
      <c r="D8" s="3"/>
      <c r="E8" s="3"/>
      <c r="F8" s="3"/>
      <c r="G8" s="3"/>
      <c r="H8" s="3">
        <v>14</v>
      </c>
      <c r="I8" s="3"/>
      <c r="J8" s="3"/>
      <c r="K8" s="3"/>
      <c r="L8" s="3"/>
      <c r="M8" s="3"/>
      <c r="N8" s="3"/>
      <c r="O8" s="3">
        <v>11</v>
      </c>
      <c r="P8" s="3"/>
      <c r="Q8" s="3"/>
      <c r="R8" s="3"/>
      <c r="S8" s="3"/>
      <c r="T8" s="3"/>
      <c r="U8" s="3"/>
      <c r="V8" s="3">
        <v>17</v>
      </c>
      <c r="W8" s="3"/>
      <c r="X8" s="3"/>
      <c r="Y8" s="3"/>
      <c r="Z8" s="3"/>
      <c r="AA8" s="3"/>
      <c r="AB8" s="3"/>
      <c r="AC8" s="3">
        <v>16</v>
      </c>
      <c r="AD8" s="3"/>
      <c r="AE8" s="3"/>
      <c r="AF8" s="4">
        <f t="shared" si="0"/>
        <v>58</v>
      </c>
      <c r="AG8" s="17">
        <f>SUM(AF8*3.14)</f>
        <v>182.12</v>
      </c>
    </row>
    <row r="9" spans="1:33" ht="30" x14ac:dyDescent="0.25">
      <c r="A9" s="7" t="s">
        <v>8</v>
      </c>
      <c r="B9" s="3">
        <v>31</v>
      </c>
      <c r="C9" s="3"/>
      <c r="D9" s="3"/>
      <c r="E9" s="3"/>
      <c r="F9" s="3"/>
      <c r="G9" s="3"/>
      <c r="H9" s="3"/>
      <c r="I9" s="3">
        <v>22</v>
      </c>
      <c r="J9" s="3"/>
      <c r="K9" s="3">
        <v>42</v>
      </c>
      <c r="L9" s="3"/>
      <c r="M9" s="3"/>
      <c r="N9" s="3">
        <v>28</v>
      </c>
      <c r="O9" s="3"/>
      <c r="P9" s="3"/>
      <c r="Q9" s="3">
        <v>17</v>
      </c>
      <c r="R9" s="3"/>
      <c r="S9" s="3"/>
      <c r="T9" s="3"/>
      <c r="U9" s="3"/>
      <c r="V9" s="3"/>
      <c r="W9" s="3">
        <v>15</v>
      </c>
      <c r="X9" s="3">
        <v>14</v>
      </c>
      <c r="Y9" s="3"/>
      <c r="Z9" s="3"/>
      <c r="AA9" s="3"/>
      <c r="AB9" s="3"/>
      <c r="AC9" s="3"/>
      <c r="AD9" s="3">
        <v>14</v>
      </c>
      <c r="AE9" s="3"/>
      <c r="AF9" s="4">
        <f>SUM(B9:AE9)*3</f>
        <v>549</v>
      </c>
      <c r="AG9" s="17">
        <f>SUM(AF9*3.04)</f>
        <v>1668.96</v>
      </c>
    </row>
    <row r="10" spans="1:33" ht="30" x14ac:dyDescent="0.25">
      <c r="A10" s="7" t="s">
        <v>7</v>
      </c>
      <c r="B10" s="3">
        <v>30</v>
      </c>
      <c r="C10" s="3"/>
      <c r="D10" s="3"/>
      <c r="E10" s="3"/>
      <c r="F10" s="3"/>
      <c r="G10" s="3"/>
      <c r="H10" s="3"/>
      <c r="I10" s="3">
        <v>22</v>
      </c>
      <c r="J10" s="3"/>
      <c r="K10" s="3">
        <v>42</v>
      </c>
      <c r="L10" s="3"/>
      <c r="M10" s="3"/>
      <c r="N10" s="3">
        <v>27</v>
      </c>
      <c r="O10" s="3"/>
      <c r="P10" s="3"/>
      <c r="Q10" s="3">
        <v>17</v>
      </c>
      <c r="R10" s="3"/>
      <c r="S10" s="3"/>
      <c r="T10" s="3"/>
      <c r="U10" s="3"/>
      <c r="V10" s="3"/>
      <c r="W10" s="3">
        <v>15</v>
      </c>
      <c r="X10" s="3">
        <v>14</v>
      </c>
      <c r="Y10" s="3"/>
      <c r="Z10" s="3"/>
      <c r="AA10" s="3"/>
      <c r="AB10" s="3"/>
      <c r="AC10" s="3"/>
      <c r="AD10" s="3">
        <v>14</v>
      </c>
      <c r="AE10" s="3"/>
      <c r="AF10" s="4">
        <f>SUM(B10:AE10)*3</f>
        <v>543</v>
      </c>
      <c r="AG10" s="17">
        <f>SUM(AF10*1.53)</f>
        <v>830.79</v>
      </c>
    </row>
    <row r="11" spans="1:33" ht="45" x14ac:dyDescent="0.25">
      <c r="A11" s="7" t="s">
        <v>23</v>
      </c>
      <c r="B11" s="3">
        <v>30</v>
      </c>
      <c r="C11" s="3"/>
      <c r="D11" s="3"/>
      <c r="E11" s="3"/>
      <c r="F11" s="3"/>
      <c r="G11" s="3"/>
      <c r="H11" s="3"/>
      <c r="I11" s="3">
        <v>22</v>
      </c>
      <c r="J11" s="3"/>
      <c r="K11" s="3">
        <v>42</v>
      </c>
      <c r="L11" s="3"/>
      <c r="M11" s="3"/>
      <c r="N11" s="3">
        <v>27</v>
      </c>
      <c r="O11" s="3"/>
      <c r="P11" s="3"/>
      <c r="Q11" s="3">
        <v>17</v>
      </c>
      <c r="R11" s="3"/>
      <c r="S11" s="3"/>
      <c r="T11" s="3"/>
      <c r="U11" s="3"/>
      <c r="V11" s="3"/>
      <c r="W11" s="3">
        <v>15</v>
      </c>
      <c r="X11" s="3">
        <v>14</v>
      </c>
      <c r="Y11" s="3"/>
      <c r="Z11" s="3"/>
      <c r="AA11" s="3"/>
      <c r="AB11" s="3"/>
      <c r="AC11" s="3"/>
      <c r="AD11" s="3">
        <v>14</v>
      </c>
      <c r="AE11" s="3"/>
      <c r="AF11" s="4">
        <f t="shared" ref="AF11:AF16" si="1">SUM(B11:AE11)</f>
        <v>181</v>
      </c>
      <c r="AG11" s="17">
        <f>SUM(AF11*5.62)</f>
        <v>1017.22</v>
      </c>
    </row>
    <row r="12" spans="1:33" ht="60" x14ac:dyDescent="0.25">
      <c r="A12" s="7" t="s">
        <v>10</v>
      </c>
      <c r="B12" s="14">
        <v>4180</v>
      </c>
      <c r="C12" s="14"/>
      <c r="D12" s="14"/>
      <c r="E12" s="14"/>
      <c r="F12" s="14"/>
      <c r="G12" s="14"/>
      <c r="H12" s="14"/>
      <c r="I12" s="14">
        <v>2810</v>
      </c>
      <c r="J12" s="14">
        <v>5230</v>
      </c>
      <c r="K12" s="14"/>
      <c r="L12" s="14"/>
      <c r="M12" s="14"/>
      <c r="N12" s="14">
        <v>4110</v>
      </c>
      <c r="O12" s="14"/>
      <c r="P12" s="14"/>
      <c r="Q12" s="14">
        <v>2340</v>
      </c>
      <c r="R12" s="14"/>
      <c r="S12" s="14"/>
      <c r="T12" s="14"/>
      <c r="U12" s="14"/>
      <c r="V12" s="14"/>
      <c r="W12" s="14">
        <v>2130</v>
      </c>
      <c r="X12" s="14">
        <v>2060</v>
      </c>
      <c r="Y12" s="14"/>
      <c r="Z12" s="14"/>
      <c r="AA12" s="14"/>
      <c r="AB12" s="14"/>
      <c r="AC12" s="14"/>
      <c r="AD12" s="14">
        <v>2150</v>
      </c>
      <c r="AE12" s="14"/>
      <c r="AF12" s="16">
        <f t="shared" si="1"/>
        <v>25010</v>
      </c>
      <c r="AG12" s="17">
        <v>55.32</v>
      </c>
    </row>
    <row r="13" spans="1:33" ht="30" x14ac:dyDescent="0.25">
      <c r="A13" s="7" t="s">
        <v>11</v>
      </c>
      <c r="B13" s="3">
        <v>2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16">
        <f t="shared" si="1"/>
        <v>60</v>
      </c>
      <c r="AG13" s="17">
        <f>SUM(AF13*5.62)</f>
        <v>337.2</v>
      </c>
    </row>
    <row r="14" spans="1:33" ht="29.25" x14ac:dyDescent="0.25">
      <c r="A14" s="5" t="s">
        <v>2</v>
      </c>
      <c r="B14" s="15"/>
      <c r="C14" s="15"/>
      <c r="D14" s="14"/>
      <c r="E14" s="14"/>
      <c r="F14" s="14"/>
      <c r="G14" s="14"/>
      <c r="H14" s="14">
        <v>3490</v>
      </c>
      <c r="I14" s="14"/>
      <c r="J14" s="14"/>
      <c r="K14" s="14"/>
      <c r="L14" s="14"/>
      <c r="M14" s="14"/>
      <c r="N14" s="14"/>
      <c r="O14" s="14">
        <v>4450</v>
      </c>
      <c r="P14" s="14"/>
      <c r="Q14" s="14"/>
      <c r="R14" s="14"/>
      <c r="S14" s="14"/>
      <c r="T14" s="14"/>
      <c r="U14" s="14"/>
      <c r="V14" s="14">
        <v>7000</v>
      </c>
      <c r="W14" s="14"/>
      <c r="X14" s="14"/>
      <c r="Y14" s="14"/>
      <c r="Z14" s="14"/>
      <c r="AA14" s="14"/>
      <c r="AB14" s="14"/>
      <c r="AC14" s="14">
        <v>4220</v>
      </c>
      <c r="AD14" s="14"/>
      <c r="AE14" s="14"/>
      <c r="AF14" s="16">
        <f t="shared" si="1"/>
        <v>19160</v>
      </c>
      <c r="AG14" s="17"/>
    </row>
    <row r="15" spans="1:33" ht="36.6" customHeight="1" x14ac:dyDescent="0.25">
      <c r="A15" s="5" t="s">
        <v>3</v>
      </c>
      <c r="B15" s="14">
        <v>4180</v>
      </c>
      <c r="C15" s="14"/>
      <c r="D15" s="14"/>
      <c r="E15" s="14"/>
      <c r="F15" s="14"/>
      <c r="G15" s="14"/>
      <c r="H15" s="14"/>
      <c r="I15" s="14">
        <v>2810</v>
      </c>
      <c r="J15" s="19"/>
      <c r="K15" s="14">
        <v>5230</v>
      </c>
      <c r="L15" s="14"/>
      <c r="M15" s="14"/>
      <c r="N15" s="14">
        <v>4110</v>
      </c>
      <c r="O15" s="14"/>
      <c r="P15" s="14"/>
      <c r="Q15" s="14">
        <v>2340</v>
      </c>
      <c r="R15" s="14"/>
      <c r="S15" s="14"/>
      <c r="T15" s="14"/>
      <c r="U15" s="14"/>
      <c r="V15" s="14"/>
      <c r="W15" s="14">
        <v>2130</v>
      </c>
      <c r="X15" s="14">
        <v>2060</v>
      </c>
      <c r="Y15" s="14"/>
      <c r="Z15" s="14"/>
      <c r="AA15" s="14"/>
      <c r="AB15" s="14"/>
      <c r="AC15" s="14"/>
      <c r="AD15" s="14">
        <v>2150</v>
      </c>
      <c r="AE15" s="14"/>
      <c r="AF15" s="16">
        <f t="shared" si="1"/>
        <v>25010</v>
      </c>
      <c r="AG15" s="17"/>
    </row>
    <row r="16" spans="1:33" ht="34.9" customHeight="1" x14ac:dyDescent="0.25">
      <c r="A16" s="5" t="s">
        <v>4</v>
      </c>
      <c r="B16" s="14">
        <v>2050</v>
      </c>
      <c r="C16" s="14"/>
      <c r="D16" s="14"/>
      <c r="E16" s="14"/>
      <c r="F16" s="14"/>
      <c r="G16" s="14"/>
      <c r="H16" s="14"/>
      <c r="I16" s="14">
        <v>1180</v>
      </c>
      <c r="J16" s="19"/>
      <c r="K16" s="14">
        <v>2500</v>
      </c>
      <c r="L16" s="14"/>
      <c r="M16" s="14"/>
      <c r="N16" s="14">
        <v>2350</v>
      </c>
      <c r="O16" s="14"/>
      <c r="P16" s="14"/>
      <c r="Q16" s="14">
        <v>2000</v>
      </c>
      <c r="R16" s="14"/>
      <c r="S16" s="14"/>
      <c r="T16" s="14"/>
      <c r="U16" s="14"/>
      <c r="V16" s="14"/>
      <c r="W16" s="14">
        <v>1290</v>
      </c>
      <c r="X16" s="14">
        <v>1360</v>
      </c>
      <c r="Y16" s="14"/>
      <c r="Z16" s="14"/>
      <c r="AA16" s="14"/>
      <c r="AB16" s="14"/>
      <c r="AC16" s="14"/>
      <c r="AD16" s="14">
        <v>1380</v>
      </c>
      <c r="AE16" s="14"/>
      <c r="AF16" s="16">
        <f t="shared" si="1"/>
        <v>14110</v>
      </c>
      <c r="AG16" s="17"/>
    </row>
    <row r="17" spans="1:33" ht="34.9" customHeight="1" x14ac:dyDescent="0.3">
      <c r="A17" s="5" t="s">
        <v>14</v>
      </c>
      <c r="B17" s="22">
        <f>SUM(AG2:AG16)</f>
        <v>5600.96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9" spans="1:33" ht="18" x14ac:dyDescent="0.3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3" x14ac:dyDescent="0.25">
      <c r="A20" s="28" t="s">
        <v>30</v>
      </c>
      <c r="B20" s="28"/>
      <c r="C20" s="28"/>
      <c r="D20" s="28"/>
      <c r="E20" s="28"/>
    </row>
    <row r="21" spans="1:33" x14ac:dyDescent="0.25">
      <c r="A21" s="23" t="s">
        <v>24</v>
      </c>
      <c r="B21" s="23"/>
      <c r="C21" s="26" t="s">
        <v>25</v>
      </c>
      <c r="D21" s="26"/>
      <c r="E21" s="26"/>
    </row>
    <row r="22" spans="1:33" x14ac:dyDescent="0.25">
      <c r="A22" s="24" t="s">
        <v>26</v>
      </c>
      <c r="B22" s="24"/>
      <c r="C22" s="27" t="s">
        <v>27</v>
      </c>
      <c r="D22" s="27"/>
      <c r="E22" s="27"/>
    </row>
    <row r="23" spans="1:33" x14ac:dyDescent="0.25">
      <c r="A23" s="25" t="s">
        <v>28</v>
      </c>
      <c r="B23" s="25"/>
      <c r="C23" s="26" t="s">
        <v>29</v>
      </c>
      <c r="D23" s="26"/>
      <c r="E23" s="26"/>
    </row>
  </sheetData>
  <mergeCells count="9">
    <mergeCell ref="B17:AG17"/>
    <mergeCell ref="A19:AF19"/>
    <mergeCell ref="A21:B21"/>
    <mergeCell ref="A22:B22"/>
    <mergeCell ref="A23:B23"/>
    <mergeCell ref="C21:E21"/>
    <mergeCell ref="C22:E22"/>
    <mergeCell ref="C23:E23"/>
    <mergeCell ref="A20:E20"/>
  </mergeCells>
  <pageMargins left="0.11811023622047245" right="0.11811023622047245" top="0.98425196850393704" bottom="0.19685039370078741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1.140625" customWidth="1"/>
    <col min="2" max="32" width="4.28515625" style="1" customWidth="1"/>
    <col min="33" max="33" width="8.85546875" style="1" customWidth="1"/>
    <col min="34" max="34" width="10.140625" bestFit="1" customWidth="1"/>
  </cols>
  <sheetData>
    <row r="1" spans="1:34" ht="26.45" customHeight="1" x14ac:dyDescent="0.3">
      <c r="A1" s="12" t="s">
        <v>32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 t="s">
        <v>1</v>
      </c>
      <c r="AH1" s="4" t="s">
        <v>13</v>
      </c>
    </row>
    <row r="2" spans="1:34" ht="19.899999999999999" customHeight="1" x14ac:dyDescent="0.3">
      <c r="A2" s="1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>
        <f>SUM(B2:AF2)</f>
        <v>0</v>
      </c>
      <c r="AH2" s="17"/>
    </row>
    <row r="3" spans="1:34" ht="45" x14ac:dyDescent="0.25">
      <c r="A3" s="2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>
        <f t="shared" ref="AG3:AG8" si="0">SUM(B3:AF3)</f>
        <v>0</v>
      </c>
      <c r="AH3" s="17">
        <f>SUM(AG3*6.15)</f>
        <v>0</v>
      </c>
    </row>
    <row r="4" spans="1:34" ht="60" x14ac:dyDescent="0.25">
      <c r="A4" s="7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>
        <f t="shared" si="0"/>
        <v>0</v>
      </c>
      <c r="AH4" s="17">
        <f>SUM(AG4*2.7)</f>
        <v>0</v>
      </c>
    </row>
    <row r="5" spans="1:34" ht="30" x14ac:dyDescent="0.25">
      <c r="A5" s="7" t="s">
        <v>17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4">
        <f t="shared" si="0"/>
        <v>0</v>
      </c>
      <c r="AH5" s="17">
        <f>SUM(AG5*2.81)</f>
        <v>0</v>
      </c>
    </row>
    <row r="6" spans="1:34" ht="45" x14ac:dyDescent="0.25">
      <c r="A6" s="7" t="s">
        <v>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">
        <f t="shared" si="0"/>
        <v>0</v>
      </c>
      <c r="AH6" s="17">
        <f>SUM(AG6*6.3)</f>
        <v>0</v>
      </c>
    </row>
    <row r="7" spans="1:34" ht="28.9" x14ac:dyDescent="0.3">
      <c r="A7" s="7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>
        <f t="shared" si="0"/>
        <v>0</v>
      </c>
      <c r="AH7" s="17">
        <f>SUM(AG7*3)</f>
        <v>0</v>
      </c>
    </row>
    <row r="8" spans="1:34" ht="30" x14ac:dyDescent="0.25">
      <c r="A8" s="7" t="s">
        <v>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>
        <f t="shared" si="0"/>
        <v>0</v>
      </c>
      <c r="AH8" s="17">
        <f>SUM(AG8*3.14)</f>
        <v>0</v>
      </c>
    </row>
    <row r="9" spans="1:34" ht="30" x14ac:dyDescent="0.25">
      <c r="A9" s="7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">
        <f>SUM(B9:AF9)*3</f>
        <v>0</v>
      </c>
      <c r="AH9" s="17">
        <f>SUM(AG9*3.04)</f>
        <v>0</v>
      </c>
    </row>
    <row r="10" spans="1:34" ht="30" x14ac:dyDescent="0.25">
      <c r="A10" s="7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4">
        <f>SUM(B10:AF10)*3</f>
        <v>0</v>
      </c>
      <c r="AH10" s="17">
        <f>SUM(AG10*1.53)</f>
        <v>0</v>
      </c>
    </row>
    <row r="11" spans="1:34" ht="45" x14ac:dyDescent="0.25">
      <c r="A11" s="7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4">
        <f>SUM(B11:AF11)</f>
        <v>0</v>
      </c>
      <c r="AH11" s="17">
        <f>SUM(AG11*5.62)</f>
        <v>0</v>
      </c>
    </row>
    <row r="12" spans="1:34" ht="60" x14ac:dyDescent="0.25">
      <c r="A12" s="7" t="s">
        <v>10</v>
      </c>
      <c r="B12" s="9"/>
      <c r="C12" s="9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/>
      <c r="U12" s="9"/>
      <c r="V12" s="9"/>
      <c r="W12" s="9"/>
      <c r="X12" s="9"/>
      <c r="Y12" s="8"/>
      <c r="Z12" s="9"/>
      <c r="AA12" s="8"/>
      <c r="AB12" s="9"/>
      <c r="AC12" s="9"/>
      <c r="AD12" s="9"/>
      <c r="AE12" s="9"/>
      <c r="AF12" s="3"/>
      <c r="AG12" s="4">
        <f>SUM(B12:AF12)</f>
        <v>0</v>
      </c>
      <c r="AH12" s="17"/>
    </row>
    <row r="13" spans="1:34" ht="30" x14ac:dyDescent="0.25">
      <c r="A13" s="7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4">
        <f t="shared" ref="AG13:AG16" si="1">SUM(B13:AF13)</f>
        <v>0</v>
      </c>
      <c r="AH13" s="17">
        <f>SUM(AG13*5.62)</f>
        <v>0</v>
      </c>
    </row>
    <row r="14" spans="1:34" x14ac:dyDescent="0.25">
      <c r="A14" s="5" t="s">
        <v>2</v>
      </c>
      <c r="B14" s="15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6">
        <f t="shared" si="1"/>
        <v>0</v>
      </c>
      <c r="AH14" s="17"/>
    </row>
    <row r="15" spans="1:34" ht="36.6" customHeight="1" x14ac:dyDescent="0.25">
      <c r="A15" s="5" t="s">
        <v>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6">
        <f t="shared" si="1"/>
        <v>0</v>
      </c>
      <c r="AH15" s="17"/>
    </row>
    <row r="16" spans="1:34" ht="34.9" customHeight="1" x14ac:dyDescent="0.25">
      <c r="A16" s="5" t="s">
        <v>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6">
        <f t="shared" si="1"/>
        <v>0</v>
      </c>
      <c r="AH16" s="17"/>
    </row>
    <row r="17" spans="1:34" ht="34.9" customHeight="1" x14ac:dyDescent="0.3">
      <c r="A17" s="5" t="s">
        <v>14</v>
      </c>
      <c r="B17" s="22">
        <f>SUM(AH2:AH16)</f>
        <v>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9" spans="1:34" ht="18.75" x14ac:dyDescent="0.25">
      <c r="A19" s="21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</sheetData>
  <mergeCells count="2">
    <mergeCell ref="B17:AH17"/>
    <mergeCell ref="A19:AG19"/>
  </mergeCells>
  <pageMargins left="0.11811023622047245" right="0.11811023622047245" top="0.98425196850393704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2023-12-01T14:59:01Z</cp:lastPrinted>
  <dcterms:created xsi:type="dcterms:W3CDTF">2023-05-05T12:28:12Z</dcterms:created>
  <dcterms:modified xsi:type="dcterms:W3CDTF">2023-12-01T18:36:12Z</dcterms:modified>
</cp:coreProperties>
</file>