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Estatística\"/>
    </mc:Choice>
  </mc:AlternateContent>
  <xr:revisionPtr revIDLastSave="0" documentId="13_ncr:1_{C3961516-7373-4FB6-B0F7-7AC6095E625C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Janeiro" sheetId="1" r:id="rId1"/>
    <sheet name="Fevereiro" sheetId="2" r:id="rId2"/>
    <sheet name="Março" sheetId="3" r:id="rId3"/>
    <sheet name="Abril" sheetId="4" r:id="rId4"/>
    <sheet name="Maio" sheetId="6" r:id="rId5"/>
    <sheet name="Junho.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7" i="6" l="1"/>
  <c r="AG16" i="6"/>
  <c r="AG15" i="6"/>
  <c r="AG14" i="6"/>
  <c r="AH13" i="6"/>
  <c r="AG13" i="6"/>
  <c r="AG12" i="6"/>
  <c r="AG11" i="6"/>
  <c r="AH11" i="6" s="1"/>
  <c r="AH10" i="6"/>
  <c r="AG10" i="6"/>
  <c r="AG9" i="6"/>
  <c r="AH9" i="6" s="1"/>
  <c r="AG8" i="6"/>
  <c r="AH8" i="6" s="1"/>
  <c r="AG7" i="6"/>
  <c r="AH7" i="6" s="1"/>
  <c r="AG6" i="6"/>
  <c r="AH6" i="6" s="1"/>
  <c r="AG5" i="6"/>
  <c r="AH5" i="6" s="1"/>
  <c r="AH4" i="6"/>
  <c r="AG4" i="6"/>
  <c r="AG3" i="6"/>
  <c r="AH3" i="6" s="1"/>
  <c r="AG2" i="6"/>
  <c r="G15" i="3"/>
  <c r="H15" i="3"/>
  <c r="L15" i="3"/>
  <c r="N15" i="3"/>
  <c r="O15" i="3"/>
  <c r="U15" i="3"/>
  <c r="V15" i="3"/>
  <c r="AB15" i="3"/>
  <c r="AC15" i="3"/>
  <c r="E15" i="3"/>
  <c r="E15" i="4"/>
  <c r="F15" i="4"/>
  <c r="L15" i="4"/>
  <c r="M15" i="4"/>
  <c r="P15" i="4"/>
  <c r="S15" i="4"/>
  <c r="T15" i="4"/>
  <c r="AA15" i="4"/>
  <c r="AD15" i="4"/>
  <c r="D15" i="4"/>
  <c r="AG17" i="5"/>
  <c r="AG16" i="5"/>
  <c r="AG15" i="5"/>
  <c r="AG14" i="5"/>
  <c r="AH13" i="5"/>
  <c r="AG13" i="5"/>
  <c r="AG12" i="5"/>
  <c r="AG11" i="5"/>
  <c r="AH11" i="5" s="1"/>
  <c r="AG10" i="5"/>
  <c r="AH10" i="5" s="1"/>
  <c r="AG9" i="5"/>
  <c r="AH9" i="5" s="1"/>
  <c r="AG8" i="5"/>
  <c r="AH8" i="5" s="1"/>
  <c r="AG7" i="5"/>
  <c r="AH7" i="5" s="1"/>
  <c r="AG6" i="5"/>
  <c r="AH6" i="5" s="1"/>
  <c r="AG5" i="5"/>
  <c r="AH5" i="5" s="1"/>
  <c r="AG4" i="5"/>
  <c r="AH4" i="5" s="1"/>
  <c r="AG3" i="5"/>
  <c r="AH3" i="5" s="1"/>
  <c r="AG2" i="5"/>
  <c r="AG17" i="3"/>
  <c r="AF16" i="4"/>
  <c r="AF17" i="4"/>
  <c r="AF14" i="4"/>
  <c r="AF13" i="4"/>
  <c r="AG13" i="4" s="1"/>
  <c r="AF12" i="4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2" i="4"/>
  <c r="AG17" i="1"/>
  <c r="AE17" i="2"/>
  <c r="B18" i="6" l="1"/>
  <c r="AF15" i="4"/>
  <c r="B18" i="5"/>
  <c r="B18" i="4"/>
  <c r="AE9" i="2"/>
  <c r="AF9" i="2" s="1"/>
  <c r="AE2" i="2"/>
  <c r="AG16" i="3"/>
  <c r="AG15" i="3"/>
  <c r="AG14" i="3"/>
  <c r="AG13" i="3"/>
  <c r="AH13" i="3" s="1"/>
  <c r="AG12" i="3"/>
  <c r="AG11" i="3"/>
  <c r="AH11" i="3" s="1"/>
  <c r="AG10" i="3"/>
  <c r="AH10" i="3" s="1"/>
  <c r="AG9" i="3"/>
  <c r="AH9" i="3" s="1"/>
  <c r="AG8" i="3"/>
  <c r="AH8" i="3" s="1"/>
  <c r="AG7" i="3"/>
  <c r="AH7" i="3" s="1"/>
  <c r="AG6" i="3"/>
  <c r="AH6" i="3" s="1"/>
  <c r="AG5" i="3"/>
  <c r="AH5" i="3" s="1"/>
  <c r="AG4" i="3"/>
  <c r="AH4" i="3" s="1"/>
  <c r="AG3" i="3"/>
  <c r="AH3" i="3" s="1"/>
  <c r="AG2" i="3"/>
  <c r="AE16" i="2"/>
  <c r="AE15" i="2"/>
  <c r="AE14" i="2"/>
  <c r="AE13" i="2"/>
  <c r="AF13" i="2" s="1"/>
  <c r="AE12" i="2"/>
  <c r="AE11" i="2"/>
  <c r="AF11" i="2" s="1"/>
  <c r="AE10" i="2"/>
  <c r="AF10" i="2" s="1"/>
  <c r="AE8" i="2"/>
  <c r="AF8" i="2" s="1"/>
  <c r="AE7" i="2"/>
  <c r="AF7" i="2" s="1"/>
  <c r="AE6" i="2"/>
  <c r="AF6" i="2" s="1"/>
  <c r="AE5" i="2"/>
  <c r="AF5" i="2" s="1"/>
  <c r="AE4" i="2"/>
  <c r="AF4" i="2" s="1"/>
  <c r="AE3" i="2"/>
  <c r="AF3" i="2" s="1"/>
  <c r="AG14" i="1"/>
  <c r="AG15" i="1"/>
  <c r="AG16" i="1"/>
  <c r="B18" i="2" l="1"/>
  <c r="B18" i="3"/>
  <c r="AG13" i="1"/>
  <c r="AH13" i="1" s="1"/>
  <c r="AG12" i="1"/>
  <c r="AG11" i="1"/>
  <c r="AH11" i="1" s="1"/>
  <c r="AG10" i="1"/>
  <c r="AH10" i="1" s="1"/>
  <c r="AG9" i="1"/>
  <c r="AH9" i="1" s="1"/>
  <c r="AG8" i="1"/>
  <c r="AH8" i="1" s="1"/>
  <c r="AG7" i="1"/>
  <c r="AH7" i="1" s="1"/>
  <c r="AG6" i="1"/>
  <c r="AH6" i="1" s="1"/>
  <c r="AG5" i="1"/>
  <c r="AH5" i="1" s="1"/>
  <c r="AG4" i="1"/>
  <c r="AH4" i="1" s="1"/>
  <c r="AG3" i="1"/>
  <c r="AH3" i="1" s="1"/>
  <c r="AG2" i="1"/>
  <c r="B18" i="1" l="1"/>
</calcChain>
</file>

<file path=xl/sharedStrings.xml><?xml version="1.0" encoding="utf-8"?>
<sst xmlns="http://schemas.openxmlformats.org/spreadsheetml/2006/main" count="126" uniqueCount="29">
  <si>
    <t>Total</t>
  </si>
  <si>
    <t>Valor</t>
  </si>
  <si>
    <t>Receptores de leite Humano</t>
  </si>
  <si>
    <r>
      <rPr>
        <b/>
        <i/>
        <sz val="11"/>
        <color theme="1"/>
        <rFont val="Aptos Narrow"/>
        <family val="2"/>
        <scheme val="minor"/>
      </rPr>
      <t>Terapia em grupo</t>
    </r>
    <r>
      <rPr>
        <sz val="11"/>
        <color theme="1"/>
        <rFont val="Aptos Narrow"/>
        <family val="2"/>
        <scheme val="minor"/>
      </rPr>
      <t xml:space="preserve"> composto no minímo 05 ou no máximo 15 pacientes duração média de 60 minutos. </t>
    </r>
    <r>
      <rPr>
        <b/>
        <sz val="11"/>
        <color theme="1"/>
        <rFont val="Aptos Narrow"/>
        <family val="2"/>
        <scheme val="minor"/>
      </rPr>
      <t>(0301040036)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R$ 6,15</t>
    </r>
  </si>
  <si>
    <r>
      <rPr>
        <b/>
        <i/>
        <sz val="11"/>
        <color theme="1"/>
        <rFont val="Aptos Narrow"/>
        <family val="2"/>
        <scheme val="minor"/>
      </rPr>
      <t>Atividade Educativa/ Orientação em grupo na atenção especializada</t>
    </r>
    <r>
      <rPr>
        <sz val="11"/>
        <color theme="1"/>
        <rFont val="Aptos Narrow"/>
        <family val="2"/>
        <scheme val="minor"/>
      </rPr>
      <t xml:space="preserve"> minímo de 10 participantes duração de 30 minutos. </t>
    </r>
    <r>
      <rPr>
        <b/>
        <sz val="11"/>
        <color theme="1"/>
        <rFont val="Aptos Narrow"/>
        <family val="2"/>
        <scheme val="minor"/>
      </rPr>
      <t>(0101010028)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R$ 2,70</t>
    </r>
  </si>
  <si>
    <r>
      <rPr>
        <b/>
        <i/>
        <sz val="11"/>
        <color theme="1"/>
        <rFont val="Aptos Narrow"/>
        <family val="2"/>
        <scheme val="minor"/>
      </rPr>
      <t>Terapia individual</t>
    </r>
    <r>
      <rPr>
        <sz val="11"/>
        <color theme="1"/>
        <rFont val="Aptos Narrow"/>
        <family val="2"/>
        <scheme val="minor"/>
      </rPr>
      <t xml:space="preserve">  duração média de 60 minutos </t>
    </r>
    <r>
      <rPr>
        <b/>
        <sz val="11"/>
        <color theme="1"/>
        <rFont val="Aptos Narrow"/>
        <family val="2"/>
        <scheme val="minor"/>
      </rPr>
      <t>(0301040044)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R$ 2,81</t>
    </r>
  </si>
  <si>
    <r>
      <rPr>
        <b/>
        <i/>
        <sz val="11"/>
        <color theme="1"/>
        <rFont val="Aptos Narrow"/>
        <family val="2"/>
        <scheme val="minor"/>
      </rPr>
      <t>Consulta  de profissionais de Nivel Superior na atenção especializada</t>
    </r>
    <r>
      <rPr>
        <sz val="11"/>
        <color theme="1"/>
        <rFont val="Aptos Narrow"/>
        <family val="2"/>
        <scheme val="minor"/>
      </rPr>
      <t xml:space="preserve"> (exceto médico) (0301010048) </t>
    </r>
    <r>
      <rPr>
        <b/>
        <sz val="11"/>
        <color theme="1"/>
        <rFont val="Aptos Narrow"/>
        <family val="2"/>
        <scheme val="minor"/>
      </rPr>
      <t>R$ 6,30</t>
    </r>
  </si>
  <si>
    <r>
      <rPr>
        <b/>
        <i/>
        <sz val="11"/>
        <color theme="1"/>
        <rFont val="Aptos Narrow"/>
        <family val="2"/>
        <scheme val="minor"/>
      </rPr>
      <t>Coleta externa de leite humano (Por doadora)</t>
    </r>
    <r>
      <rPr>
        <sz val="11"/>
        <color theme="1"/>
        <rFont val="Aptos Narrow"/>
        <family val="2"/>
        <scheme val="minor"/>
      </rPr>
      <t xml:space="preserve"> (0101040032)  </t>
    </r>
    <r>
      <rPr>
        <b/>
        <sz val="11"/>
        <color theme="1"/>
        <rFont val="Aptos Narrow"/>
        <family val="2"/>
        <scheme val="minor"/>
      </rPr>
      <t>R$ 3,00</t>
    </r>
  </si>
  <si>
    <r>
      <rPr>
        <b/>
        <i/>
        <sz val="11"/>
        <color theme="1"/>
        <rFont val="Aptos Narrow"/>
        <family val="2"/>
        <scheme val="minor"/>
      </rPr>
      <t>Consulta / Atendimento Domiciliar</t>
    </r>
    <r>
      <rPr>
        <sz val="11"/>
        <color theme="1"/>
        <rFont val="Aptos Narrow"/>
        <family val="2"/>
        <scheme val="minor"/>
      </rPr>
      <t xml:space="preserve"> na Atenção Especializada</t>
    </r>
    <r>
      <rPr>
        <b/>
        <sz val="11"/>
        <color theme="1"/>
        <rFont val="Aptos Narrow"/>
        <family val="2"/>
        <scheme val="minor"/>
      </rPr>
      <t xml:space="preserve"> (0301010161) R$ 3,14</t>
    </r>
  </si>
  <si>
    <r>
      <rPr>
        <b/>
        <i/>
        <sz val="11"/>
        <color theme="1"/>
        <rFont val="Aptos Narrow"/>
        <family val="2"/>
        <scheme val="minor"/>
      </rPr>
      <t>Acidez Titulável no Leite Humano</t>
    </r>
    <r>
      <rPr>
        <sz val="11"/>
        <color theme="1"/>
        <rFont val="Aptos Narrow"/>
        <family val="2"/>
        <scheme val="minor"/>
      </rPr>
      <t xml:space="preserve"> (Dornic) (0202010783)  </t>
    </r>
    <r>
      <rPr>
        <b/>
        <sz val="11"/>
        <color theme="1"/>
        <rFont val="Aptos Narrow"/>
        <family val="2"/>
        <scheme val="minor"/>
      </rPr>
      <t>R$ 3,04</t>
    </r>
  </si>
  <si>
    <r>
      <rPr>
        <b/>
        <i/>
        <sz val="11"/>
        <color theme="1"/>
        <rFont val="Aptos Narrow"/>
        <family val="2"/>
        <scheme val="minor"/>
      </rPr>
      <t>Determinação de Crematócrito no LHO</t>
    </r>
    <r>
      <rPr>
        <sz val="11"/>
        <color theme="1"/>
        <rFont val="Aptos Narrow"/>
        <family val="2"/>
        <scheme val="minor"/>
      </rPr>
      <t xml:space="preserve"> (0202010775)</t>
    </r>
    <r>
      <rPr>
        <b/>
        <sz val="11"/>
        <color theme="1"/>
        <rFont val="Aptos Narrow"/>
        <family val="2"/>
        <scheme val="minor"/>
      </rPr>
      <t xml:space="preserve"> R$ 1,53</t>
    </r>
  </si>
  <si>
    <r>
      <rPr>
        <b/>
        <i/>
        <sz val="11"/>
        <color theme="1"/>
        <rFont val="Aptos Narrow"/>
        <family val="2"/>
        <scheme val="minor"/>
      </rPr>
      <t>Prova confirmatória da presença coliformes</t>
    </r>
    <r>
      <rPr>
        <sz val="11"/>
        <color theme="1"/>
        <rFont val="Aptos Narrow"/>
        <family val="2"/>
        <scheme val="minor"/>
      </rPr>
      <t xml:space="preserve"> (0202080242) </t>
    </r>
    <r>
      <rPr>
        <b/>
        <sz val="11"/>
        <color theme="1"/>
        <rFont val="Aptos Narrow"/>
        <family val="2"/>
        <scheme val="minor"/>
      </rPr>
      <t xml:space="preserve"> R$ 5,62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(exame microbiológico)</t>
    </r>
  </si>
  <si>
    <r>
      <rPr>
        <b/>
        <i/>
        <sz val="11"/>
        <color theme="1"/>
        <rFont val="Aptos Narrow"/>
        <family val="2"/>
        <scheme val="minor"/>
      </rPr>
      <t>Pasteurização do leite humano</t>
    </r>
    <r>
      <rPr>
        <sz val="11"/>
        <color theme="1"/>
        <rFont val="Aptos Narrow"/>
        <family val="2"/>
        <scheme val="minor"/>
      </rPr>
      <t xml:space="preserve"> (cada 5 litros) tratamento térmico conduzido a 62,5 graus celsius por 30 minutos (0101040040) </t>
    </r>
    <r>
      <rPr>
        <b/>
        <sz val="11"/>
        <color theme="1"/>
        <rFont val="Aptos Narrow"/>
        <family val="2"/>
        <scheme val="minor"/>
      </rPr>
      <t xml:space="preserve"> R$ 11,06</t>
    </r>
  </si>
  <si>
    <r>
      <rPr>
        <b/>
        <i/>
        <sz val="11"/>
        <color theme="1"/>
        <rFont val="Aptos Narrow"/>
        <family val="2"/>
        <scheme val="minor"/>
      </rPr>
      <t>Cultura do leite humano (Pós- pasteurização)</t>
    </r>
    <r>
      <rPr>
        <sz val="11"/>
        <color theme="1"/>
        <rFont val="Aptos Narrow"/>
        <family val="2"/>
        <scheme val="minor"/>
      </rPr>
      <t xml:space="preserve"> (0202080099) </t>
    </r>
    <r>
      <rPr>
        <b/>
        <sz val="11"/>
        <color theme="1"/>
        <rFont val="Aptos Narrow"/>
        <family val="2"/>
        <scheme val="minor"/>
      </rPr>
      <t xml:space="preserve"> R$ 5,62</t>
    </r>
  </si>
  <si>
    <t>Leite coletado</t>
  </si>
  <si>
    <t>Leite Humano desprezado</t>
  </si>
  <si>
    <t>Total Arrecado</t>
  </si>
  <si>
    <t>Estatistica Banco de Leite - HSJB 2024</t>
  </si>
  <si>
    <t>JANEIRO.2024</t>
  </si>
  <si>
    <t>FEVEREIRO.2024</t>
  </si>
  <si>
    <t>Leite humano Utilizado</t>
  </si>
  <si>
    <t>Leite Humano Liberado</t>
  </si>
  <si>
    <t>Abril.2024</t>
  </si>
  <si>
    <t>MARÇO.2024</t>
  </si>
  <si>
    <t>Leite Liberado</t>
  </si>
  <si>
    <t>Maio.2024</t>
  </si>
  <si>
    <t>Leite humano utilizado</t>
  </si>
  <si>
    <t>Leite liberado</t>
  </si>
  <si>
    <t>Junho.2024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</si>
</sst>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 textRotation="90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zoomScale="90" zoomScaleNormal="90" workbookViewId="0">
      <pane ySplit="1" topLeftCell="A2" activePane="bottomLeft" state="frozen"/>
      <selection pane="bottomLeft" activeCell="AH12" sqref="AH12"/>
    </sheetView>
  </sheetViews>
  <sheetFormatPr defaultRowHeight="14.4" x14ac:dyDescent="0.3"/>
  <cols>
    <col min="1" max="1" width="42" customWidth="1"/>
    <col min="2" max="32" width="4.33203125" style="11" customWidth="1"/>
    <col min="33" max="33" width="8.109375" style="11" customWidth="1"/>
    <col min="34" max="34" width="11.88671875" customWidth="1"/>
  </cols>
  <sheetData>
    <row r="1" spans="1:34" ht="26.4" customHeight="1" x14ac:dyDescent="0.3">
      <c r="A1" s="1" t="s">
        <v>18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 t="s">
        <v>0</v>
      </c>
      <c r="AH1" s="2" t="s">
        <v>1</v>
      </c>
    </row>
    <row r="2" spans="1:34" ht="19.95" customHeight="1" x14ac:dyDescent="0.3">
      <c r="A2" s="3" t="s">
        <v>2</v>
      </c>
      <c r="B2" s="4">
        <v>1</v>
      </c>
      <c r="C2" s="4">
        <v>2</v>
      </c>
      <c r="D2" s="4">
        <v>3</v>
      </c>
      <c r="E2" s="4">
        <v>4</v>
      </c>
      <c r="F2" s="4">
        <v>3</v>
      </c>
      <c r="G2" s="4">
        <v>3</v>
      </c>
      <c r="H2" s="4">
        <v>6</v>
      </c>
      <c r="I2" s="4">
        <v>7</v>
      </c>
      <c r="J2" s="4">
        <v>5</v>
      </c>
      <c r="K2" s="4">
        <v>4</v>
      </c>
      <c r="L2" s="4">
        <v>3</v>
      </c>
      <c r="M2" s="4">
        <v>3</v>
      </c>
      <c r="N2" s="4">
        <v>3</v>
      </c>
      <c r="O2" s="4">
        <v>3</v>
      </c>
      <c r="P2" s="4">
        <v>4</v>
      </c>
      <c r="Q2" s="4">
        <v>4</v>
      </c>
      <c r="R2" s="4">
        <v>2</v>
      </c>
      <c r="S2" s="4">
        <v>3</v>
      </c>
      <c r="T2" s="4">
        <v>2</v>
      </c>
      <c r="U2" s="4">
        <v>3</v>
      </c>
      <c r="V2" s="4">
        <v>3</v>
      </c>
      <c r="W2" s="4">
        <v>3</v>
      </c>
      <c r="X2" s="4">
        <v>4</v>
      </c>
      <c r="Y2" s="4">
        <v>3</v>
      </c>
      <c r="Z2" s="4">
        <v>2</v>
      </c>
      <c r="AA2" s="4">
        <v>3</v>
      </c>
      <c r="AB2" s="4">
        <v>2</v>
      </c>
      <c r="AC2" s="4">
        <v>1</v>
      </c>
      <c r="AD2" s="4">
        <v>1</v>
      </c>
      <c r="AE2" s="4">
        <v>1</v>
      </c>
      <c r="AF2" s="4">
        <v>1</v>
      </c>
      <c r="AG2" s="2">
        <f>SUM(B2:AF2)</f>
        <v>92</v>
      </c>
      <c r="AH2" s="5"/>
    </row>
    <row r="3" spans="1:34" ht="43.2" x14ac:dyDescent="0.3">
      <c r="A3" s="6" t="s">
        <v>3</v>
      </c>
      <c r="B3" s="4">
        <v>3</v>
      </c>
      <c r="C3" s="4">
        <v>2</v>
      </c>
      <c r="D3" s="4">
        <v>3</v>
      </c>
      <c r="E3" s="4">
        <v>4</v>
      </c>
      <c r="F3" s="4"/>
      <c r="G3" s="4"/>
      <c r="H3" s="4"/>
      <c r="I3" s="4">
        <v>2</v>
      </c>
      <c r="J3" s="4">
        <v>3</v>
      </c>
      <c r="K3" s="4">
        <v>2</v>
      </c>
      <c r="L3" s="4">
        <v>2</v>
      </c>
      <c r="M3" s="4">
        <v>2</v>
      </c>
      <c r="N3" s="4"/>
      <c r="O3" s="4"/>
      <c r="P3" s="4">
        <v>2</v>
      </c>
      <c r="Q3" s="4">
        <v>3</v>
      </c>
      <c r="R3" s="4">
        <v>2</v>
      </c>
      <c r="S3" s="4">
        <v>2</v>
      </c>
      <c r="T3" s="4">
        <v>2</v>
      </c>
      <c r="U3" s="4"/>
      <c r="V3" s="4"/>
      <c r="W3" s="4">
        <v>2</v>
      </c>
      <c r="X3" s="4">
        <v>2</v>
      </c>
      <c r="Y3" s="4">
        <v>2</v>
      </c>
      <c r="Z3" s="4">
        <v>2</v>
      </c>
      <c r="AA3" s="4">
        <v>2</v>
      </c>
      <c r="AB3" s="4"/>
      <c r="AC3" s="4"/>
      <c r="AD3" s="4">
        <v>2</v>
      </c>
      <c r="AE3" s="4">
        <v>3</v>
      </c>
      <c r="AF3" s="4">
        <v>2</v>
      </c>
      <c r="AG3" s="2">
        <f t="shared" ref="AG3:AG8" si="0">SUM(B3:AF3)</f>
        <v>51</v>
      </c>
      <c r="AH3" s="5">
        <f>SUM(AG3*6.15)</f>
        <v>313.65000000000003</v>
      </c>
    </row>
    <row r="4" spans="1:34" ht="57.6" x14ac:dyDescent="0.3">
      <c r="A4" s="7" t="s">
        <v>4</v>
      </c>
      <c r="B4" s="4">
        <v>1</v>
      </c>
      <c r="C4" s="4">
        <v>1</v>
      </c>
      <c r="D4" s="4">
        <v>2</v>
      </c>
      <c r="E4" s="4">
        <v>2</v>
      </c>
      <c r="F4" s="4"/>
      <c r="G4" s="4"/>
      <c r="H4" s="4"/>
      <c r="I4" s="4">
        <v>1</v>
      </c>
      <c r="J4" s="4">
        <v>1</v>
      </c>
      <c r="K4" s="4">
        <v>1</v>
      </c>
      <c r="L4" s="4">
        <v>1</v>
      </c>
      <c r="M4" s="4">
        <v>1</v>
      </c>
      <c r="N4" s="4"/>
      <c r="O4" s="4"/>
      <c r="P4" s="4">
        <v>1</v>
      </c>
      <c r="Q4" s="4">
        <v>1</v>
      </c>
      <c r="R4" s="4">
        <v>1</v>
      </c>
      <c r="S4" s="4">
        <v>1</v>
      </c>
      <c r="T4" s="4">
        <v>1</v>
      </c>
      <c r="U4" s="4"/>
      <c r="V4" s="4"/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/>
      <c r="AC4" s="4"/>
      <c r="AD4" s="4">
        <v>1</v>
      </c>
      <c r="AE4" s="4">
        <v>1</v>
      </c>
      <c r="AF4" s="4">
        <v>1</v>
      </c>
      <c r="AG4" s="2">
        <f t="shared" si="0"/>
        <v>24</v>
      </c>
      <c r="AH4" s="5">
        <f>SUM(AG4*2.7)</f>
        <v>64.800000000000011</v>
      </c>
    </row>
    <row r="5" spans="1:34" ht="28.8" x14ac:dyDescent="0.3">
      <c r="A5" s="7" t="s">
        <v>5</v>
      </c>
      <c r="B5" s="4">
        <v>1</v>
      </c>
      <c r="C5" s="4">
        <v>2</v>
      </c>
      <c r="D5" s="4">
        <v>1</v>
      </c>
      <c r="E5" s="4">
        <v>3</v>
      </c>
      <c r="F5" s="4">
        <v>1</v>
      </c>
      <c r="G5" s="4">
        <v>1</v>
      </c>
      <c r="H5" s="4">
        <v>1</v>
      </c>
      <c r="I5" s="4">
        <v>6</v>
      </c>
      <c r="J5" s="4">
        <v>2</v>
      </c>
      <c r="K5" s="4">
        <v>4</v>
      </c>
      <c r="L5" s="4">
        <v>5</v>
      </c>
      <c r="M5" s="4">
        <v>2</v>
      </c>
      <c r="N5" s="4">
        <v>1</v>
      </c>
      <c r="O5" s="4"/>
      <c r="P5" s="4"/>
      <c r="Q5" s="4"/>
      <c r="R5" s="4">
        <v>1</v>
      </c>
      <c r="S5" s="4">
        <v>1</v>
      </c>
      <c r="T5" s="4">
        <v>1</v>
      </c>
      <c r="U5" s="4">
        <v>3</v>
      </c>
      <c r="V5" s="4">
        <v>2</v>
      </c>
      <c r="W5" s="4">
        <v>1</v>
      </c>
      <c r="X5" s="4">
        <v>3</v>
      </c>
      <c r="Y5" s="4">
        <v>2</v>
      </c>
      <c r="Z5" s="4">
        <v>3</v>
      </c>
      <c r="AA5" s="4">
        <v>1</v>
      </c>
      <c r="AB5" s="4">
        <v>2</v>
      </c>
      <c r="AC5" s="4">
        <v>1</v>
      </c>
      <c r="AD5" s="4">
        <v>2</v>
      </c>
      <c r="AE5" s="4">
        <v>0</v>
      </c>
      <c r="AF5" s="4">
        <v>2</v>
      </c>
      <c r="AG5" s="2">
        <f t="shared" si="0"/>
        <v>55</v>
      </c>
      <c r="AH5" s="5">
        <f>SUM(AG5*2.81)</f>
        <v>154.55000000000001</v>
      </c>
    </row>
    <row r="6" spans="1:34" ht="43.2" x14ac:dyDescent="0.3">
      <c r="A6" s="7" t="s">
        <v>6</v>
      </c>
      <c r="B6" s="4">
        <v>1</v>
      </c>
      <c r="C6" s="4">
        <v>2</v>
      </c>
      <c r="D6" s="4">
        <v>1</v>
      </c>
      <c r="E6" s="4">
        <v>3</v>
      </c>
      <c r="F6" s="4">
        <v>1</v>
      </c>
      <c r="G6" s="4">
        <v>1</v>
      </c>
      <c r="H6" s="4">
        <v>1</v>
      </c>
      <c r="I6" s="4">
        <v>6</v>
      </c>
      <c r="J6" s="4">
        <v>2</v>
      </c>
      <c r="K6" s="4">
        <v>4</v>
      </c>
      <c r="L6" s="4">
        <v>5</v>
      </c>
      <c r="M6" s="4">
        <v>2</v>
      </c>
      <c r="N6" s="4">
        <v>1</v>
      </c>
      <c r="O6" s="4"/>
      <c r="P6" s="4"/>
      <c r="Q6" s="4"/>
      <c r="R6" s="4">
        <v>1</v>
      </c>
      <c r="S6" s="4">
        <v>1</v>
      </c>
      <c r="T6" s="4">
        <v>1</v>
      </c>
      <c r="U6" s="4">
        <v>3</v>
      </c>
      <c r="V6" s="4">
        <v>2</v>
      </c>
      <c r="W6" s="4">
        <v>1</v>
      </c>
      <c r="X6" s="4">
        <v>3</v>
      </c>
      <c r="Y6" s="4">
        <v>2</v>
      </c>
      <c r="Z6" s="4">
        <v>3</v>
      </c>
      <c r="AA6" s="4">
        <v>1</v>
      </c>
      <c r="AB6" s="4">
        <v>2</v>
      </c>
      <c r="AC6" s="4">
        <v>1</v>
      </c>
      <c r="AD6" s="4">
        <v>2</v>
      </c>
      <c r="AE6" s="4">
        <v>0</v>
      </c>
      <c r="AF6" s="4">
        <v>2</v>
      </c>
      <c r="AG6" s="2">
        <f t="shared" si="0"/>
        <v>55</v>
      </c>
      <c r="AH6" s="5">
        <f>SUM(AG6*6.3)</f>
        <v>346.5</v>
      </c>
    </row>
    <row r="7" spans="1:34" ht="28.8" x14ac:dyDescent="0.3">
      <c r="A7" s="7" t="s">
        <v>7</v>
      </c>
      <c r="B7" s="4"/>
      <c r="C7" s="4">
        <v>17</v>
      </c>
      <c r="D7" s="4"/>
      <c r="E7" s="4"/>
      <c r="F7" s="4"/>
      <c r="G7" s="4"/>
      <c r="H7" s="4"/>
      <c r="I7" s="4"/>
      <c r="J7" s="4">
        <v>17</v>
      </c>
      <c r="K7" s="4"/>
      <c r="L7" s="4"/>
      <c r="M7" s="4"/>
      <c r="N7" s="4"/>
      <c r="O7" s="4"/>
      <c r="P7" s="4"/>
      <c r="Q7" s="4">
        <v>19</v>
      </c>
      <c r="R7" s="4"/>
      <c r="S7" s="4"/>
      <c r="T7" s="4"/>
      <c r="U7" s="4"/>
      <c r="V7" s="4"/>
      <c r="W7" s="4"/>
      <c r="X7" s="4">
        <v>21</v>
      </c>
      <c r="Y7" s="4"/>
      <c r="Z7" s="4"/>
      <c r="AA7" s="4"/>
      <c r="AB7" s="4"/>
      <c r="AC7" s="4"/>
      <c r="AD7" s="4"/>
      <c r="AE7" s="4">
        <v>21</v>
      </c>
      <c r="AF7" s="4"/>
      <c r="AG7" s="2">
        <f t="shared" si="0"/>
        <v>95</v>
      </c>
      <c r="AH7" s="5">
        <f>SUM(AG7*3)</f>
        <v>285</v>
      </c>
    </row>
    <row r="8" spans="1:34" ht="28.8" x14ac:dyDescent="0.3">
      <c r="A8" s="7" t="s">
        <v>8</v>
      </c>
      <c r="B8" s="4"/>
      <c r="C8" s="4">
        <v>17</v>
      </c>
      <c r="D8" s="4"/>
      <c r="E8" s="4"/>
      <c r="F8" s="4"/>
      <c r="G8" s="4"/>
      <c r="H8" s="4"/>
      <c r="I8" s="4"/>
      <c r="J8" s="4">
        <v>17</v>
      </c>
      <c r="K8" s="4"/>
      <c r="L8" s="4"/>
      <c r="M8" s="4"/>
      <c r="N8" s="4"/>
      <c r="O8" s="4"/>
      <c r="P8" s="4"/>
      <c r="Q8" s="4">
        <v>19</v>
      </c>
      <c r="R8" s="4"/>
      <c r="S8" s="4"/>
      <c r="T8" s="4"/>
      <c r="U8" s="4"/>
      <c r="V8" s="4"/>
      <c r="W8" s="4"/>
      <c r="X8" s="4">
        <v>21</v>
      </c>
      <c r="Y8" s="4"/>
      <c r="Z8" s="4"/>
      <c r="AA8" s="4"/>
      <c r="AB8" s="4"/>
      <c r="AC8" s="4"/>
      <c r="AD8" s="4"/>
      <c r="AE8" s="4">
        <v>21</v>
      </c>
      <c r="AF8" s="4"/>
      <c r="AG8" s="2">
        <f t="shared" si="0"/>
        <v>95</v>
      </c>
      <c r="AH8" s="5">
        <f>SUM(AG8*3.14)</f>
        <v>298.3</v>
      </c>
    </row>
    <row r="9" spans="1:34" ht="28.8" x14ac:dyDescent="0.3">
      <c r="A9" s="7" t="s">
        <v>9</v>
      </c>
      <c r="B9" s="4"/>
      <c r="C9" s="4"/>
      <c r="D9" s="4">
        <v>21</v>
      </c>
      <c r="E9" s="4">
        <v>24</v>
      </c>
      <c r="F9" s="4"/>
      <c r="G9" s="4"/>
      <c r="H9" s="4"/>
      <c r="I9" s="4"/>
      <c r="J9" s="4"/>
      <c r="K9" s="4">
        <v>11</v>
      </c>
      <c r="L9" s="4">
        <v>17</v>
      </c>
      <c r="M9" s="4"/>
      <c r="N9" s="4"/>
      <c r="O9" s="4"/>
      <c r="P9" s="4"/>
      <c r="Q9" s="4"/>
      <c r="R9" s="4">
        <v>26</v>
      </c>
      <c r="S9" s="4"/>
      <c r="T9" s="4"/>
      <c r="U9" s="4"/>
      <c r="V9" s="4"/>
      <c r="W9" s="4"/>
      <c r="X9" s="4"/>
      <c r="Y9" s="4">
        <v>23</v>
      </c>
      <c r="Z9" s="4">
        <v>8</v>
      </c>
      <c r="AA9" s="4"/>
      <c r="AB9" s="4"/>
      <c r="AC9" s="4"/>
      <c r="AD9" s="4"/>
      <c r="AE9" s="4"/>
      <c r="AF9" s="4">
        <v>14</v>
      </c>
      <c r="AG9" s="2">
        <f>SUM(B9:AF9)*3</f>
        <v>432</v>
      </c>
      <c r="AH9" s="5">
        <f>SUM(AG9*3.04)</f>
        <v>1313.28</v>
      </c>
    </row>
    <row r="10" spans="1:34" ht="28.8" x14ac:dyDescent="0.3">
      <c r="A10" s="7" t="s">
        <v>10</v>
      </c>
      <c r="B10" s="4"/>
      <c r="C10" s="4"/>
      <c r="D10" s="4">
        <v>20</v>
      </c>
      <c r="E10" s="4">
        <v>24</v>
      </c>
      <c r="F10" s="4"/>
      <c r="G10" s="4"/>
      <c r="H10" s="4"/>
      <c r="I10" s="4"/>
      <c r="J10" s="4"/>
      <c r="K10" s="4">
        <v>8</v>
      </c>
      <c r="L10" s="4">
        <v>17</v>
      </c>
      <c r="M10" s="4"/>
      <c r="N10" s="4"/>
      <c r="O10" s="4"/>
      <c r="P10" s="4"/>
      <c r="Q10" s="4"/>
      <c r="R10" s="4">
        <v>26</v>
      </c>
      <c r="S10" s="4"/>
      <c r="T10" s="4"/>
      <c r="U10" s="4"/>
      <c r="V10" s="4"/>
      <c r="W10" s="4"/>
      <c r="X10" s="4"/>
      <c r="Y10" s="4">
        <v>18</v>
      </c>
      <c r="Z10" s="4">
        <v>8</v>
      </c>
      <c r="AA10" s="4"/>
      <c r="AB10" s="4"/>
      <c r="AC10" s="4"/>
      <c r="AD10" s="4"/>
      <c r="AE10" s="4"/>
      <c r="AF10" s="4">
        <v>14</v>
      </c>
      <c r="AG10" s="2">
        <f>SUM(B10:AF10)*3</f>
        <v>405</v>
      </c>
      <c r="AH10" s="5">
        <f>SUM(AG10*1.53)</f>
        <v>619.65</v>
      </c>
    </row>
    <row r="11" spans="1:34" ht="28.8" x14ac:dyDescent="0.3">
      <c r="A11" s="7" t="s">
        <v>11</v>
      </c>
      <c r="B11" s="4"/>
      <c r="C11" s="4"/>
      <c r="D11" s="4">
        <v>20</v>
      </c>
      <c r="E11" s="4">
        <v>24</v>
      </c>
      <c r="F11" s="4"/>
      <c r="G11" s="4"/>
      <c r="H11" s="4"/>
      <c r="I11" s="4"/>
      <c r="J11" s="4"/>
      <c r="K11" s="4">
        <v>8</v>
      </c>
      <c r="L11" s="4">
        <v>17</v>
      </c>
      <c r="M11" s="4"/>
      <c r="N11" s="4"/>
      <c r="O11" s="4"/>
      <c r="P11" s="4"/>
      <c r="Q11" s="4"/>
      <c r="R11" s="4">
        <v>26</v>
      </c>
      <c r="S11" s="4"/>
      <c r="T11" s="4"/>
      <c r="U11" s="4"/>
      <c r="V11" s="4"/>
      <c r="W11" s="4"/>
      <c r="X11" s="4"/>
      <c r="Y11" s="4">
        <v>18</v>
      </c>
      <c r="Z11" s="4">
        <v>8</v>
      </c>
      <c r="AA11" s="4"/>
      <c r="AB11" s="4"/>
      <c r="AC11" s="4"/>
      <c r="AD11" s="4"/>
      <c r="AE11" s="4"/>
      <c r="AF11" s="4">
        <v>14</v>
      </c>
      <c r="AG11" s="2">
        <f>SUM(B11:AF11)</f>
        <v>135</v>
      </c>
      <c r="AH11" s="5">
        <f>SUM(AG11*5.62)</f>
        <v>758.7</v>
      </c>
    </row>
    <row r="12" spans="1:34" ht="43.2" x14ac:dyDescent="0.3">
      <c r="A12" s="7" t="s">
        <v>12</v>
      </c>
      <c r="B12" s="10"/>
      <c r="C12" s="10"/>
      <c r="D12" s="10">
        <v>4512</v>
      </c>
      <c r="E12" s="10">
        <v>3460</v>
      </c>
      <c r="F12" s="10"/>
      <c r="G12" s="10"/>
      <c r="H12" s="10"/>
      <c r="I12" s="10"/>
      <c r="J12" s="10"/>
      <c r="K12" s="10">
        <v>1150</v>
      </c>
      <c r="L12" s="10">
        <v>2480</v>
      </c>
      <c r="M12" s="10"/>
      <c r="N12" s="10"/>
      <c r="O12" s="10"/>
      <c r="P12" s="10"/>
      <c r="Q12" s="10"/>
      <c r="R12" s="10">
        <v>3500</v>
      </c>
      <c r="S12" s="10"/>
      <c r="T12" s="10"/>
      <c r="U12" s="10"/>
      <c r="V12" s="10"/>
      <c r="W12" s="10"/>
      <c r="X12" s="10"/>
      <c r="Y12" s="10">
        <v>2140</v>
      </c>
      <c r="Z12" s="10">
        <v>950</v>
      </c>
      <c r="AA12" s="10"/>
      <c r="AB12" s="10"/>
      <c r="AC12" s="10"/>
      <c r="AD12" s="10"/>
      <c r="AE12" s="10"/>
      <c r="AF12" s="10">
        <v>2120</v>
      </c>
      <c r="AG12" s="8">
        <f>SUM(B12:AF12)</f>
        <v>20312</v>
      </c>
      <c r="AH12" s="5">
        <v>44.93</v>
      </c>
    </row>
    <row r="13" spans="1:34" ht="28.8" x14ac:dyDescent="0.3">
      <c r="A13" s="7" t="s">
        <v>13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G13" s="2">
        <f t="shared" ref="AG13:AG17" si="1">SUM(B13:AF13)</f>
        <v>62</v>
      </c>
      <c r="AH13" s="5">
        <f>SUM(AG13*5.62)</f>
        <v>348.44</v>
      </c>
    </row>
    <row r="14" spans="1:34" ht="33" customHeight="1" x14ac:dyDescent="0.3">
      <c r="A14" s="9" t="s">
        <v>14</v>
      </c>
      <c r="B14" s="10"/>
      <c r="C14" s="10">
        <v>6240</v>
      </c>
      <c r="D14" s="10"/>
      <c r="E14" s="10"/>
      <c r="F14" s="10"/>
      <c r="G14" s="10"/>
      <c r="H14" s="10"/>
      <c r="I14" s="10"/>
      <c r="J14" s="10">
        <v>6580</v>
      </c>
      <c r="K14" s="10"/>
      <c r="L14" s="10"/>
      <c r="M14" s="10"/>
      <c r="N14" s="10"/>
      <c r="O14" s="10"/>
      <c r="P14" s="10"/>
      <c r="Q14" s="10">
        <v>4800</v>
      </c>
      <c r="R14" s="10"/>
      <c r="S14" s="10"/>
      <c r="T14" s="10"/>
      <c r="U14" s="10"/>
      <c r="V14" s="10"/>
      <c r="W14" s="10"/>
      <c r="X14" s="10">
        <v>5840</v>
      </c>
      <c r="Y14" s="10"/>
      <c r="Z14" s="10"/>
      <c r="AA14" s="10"/>
      <c r="AB14" s="10"/>
      <c r="AC14" s="10"/>
      <c r="AD14" s="10"/>
      <c r="AE14" s="10">
        <v>6650</v>
      </c>
      <c r="AF14" s="10"/>
      <c r="AG14" s="8">
        <f t="shared" si="1"/>
        <v>30110</v>
      </c>
      <c r="AH14" s="5"/>
    </row>
    <row r="15" spans="1:34" ht="34.950000000000003" customHeight="1" x14ac:dyDescent="0.3">
      <c r="A15" s="9" t="s">
        <v>20</v>
      </c>
      <c r="B15" s="10"/>
      <c r="C15" s="10"/>
      <c r="D15" s="10">
        <v>3510</v>
      </c>
      <c r="E15" s="10">
        <v>4720</v>
      </c>
      <c r="F15" s="10"/>
      <c r="G15" s="10"/>
      <c r="H15" s="10"/>
      <c r="I15" s="10"/>
      <c r="J15" s="10"/>
      <c r="K15" s="10">
        <v>3600</v>
      </c>
      <c r="L15" s="10">
        <v>3580</v>
      </c>
      <c r="M15" s="10"/>
      <c r="N15" s="10"/>
      <c r="O15" s="10"/>
      <c r="P15" s="10"/>
      <c r="Q15" s="10"/>
      <c r="R15" s="10">
        <v>3940</v>
      </c>
      <c r="S15" s="10"/>
      <c r="T15" s="10"/>
      <c r="U15" s="10"/>
      <c r="V15" s="10"/>
      <c r="W15" s="10"/>
      <c r="X15" s="10"/>
      <c r="Y15" s="10">
        <v>3680</v>
      </c>
      <c r="Z15" s="10">
        <v>1680</v>
      </c>
      <c r="AA15" s="10"/>
      <c r="AB15" s="10"/>
      <c r="AC15" s="10"/>
      <c r="AD15" s="10"/>
      <c r="AE15" s="10"/>
      <c r="AF15" s="12">
        <v>4100</v>
      </c>
      <c r="AG15" s="8">
        <f t="shared" si="1"/>
        <v>28810</v>
      </c>
      <c r="AH15" s="5"/>
    </row>
    <row r="16" spans="1:34" ht="39" customHeight="1" x14ac:dyDescent="0.3">
      <c r="A16" s="9" t="s">
        <v>15</v>
      </c>
      <c r="B16" s="10"/>
      <c r="C16" s="10"/>
      <c r="D16" s="10">
        <v>480</v>
      </c>
      <c r="E16" s="10">
        <v>1260</v>
      </c>
      <c r="F16" s="10"/>
      <c r="G16" s="10"/>
      <c r="H16" s="10"/>
      <c r="I16" s="10"/>
      <c r="J16" s="10"/>
      <c r="K16" s="10">
        <v>2450</v>
      </c>
      <c r="L16" s="10">
        <v>1100</v>
      </c>
      <c r="M16" s="10"/>
      <c r="N16" s="10"/>
      <c r="O16" s="10"/>
      <c r="P16" s="10"/>
      <c r="Q16" s="10"/>
      <c r="R16" s="10">
        <v>440</v>
      </c>
      <c r="S16" s="10"/>
      <c r="T16" s="10"/>
      <c r="U16" s="10"/>
      <c r="V16" s="10"/>
      <c r="W16" s="10"/>
      <c r="X16" s="10"/>
      <c r="Y16" s="10">
        <v>1540</v>
      </c>
      <c r="Z16" s="10">
        <v>730</v>
      </c>
      <c r="AA16" s="10"/>
      <c r="AB16" s="10"/>
      <c r="AC16" s="10"/>
      <c r="AD16" s="10"/>
      <c r="AE16" s="10"/>
      <c r="AF16" s="10">
        <v>1980</v>
      </c>
      <c r="AG16" s="8">
        <f t="shared" si="1"/>
        <v>9980</v>
      </c>
      <c r="AH16" s="5"/>
    </row>
    <row r="17" spans="1:34" ht="39" customHeight="1" x14ac:dyDescent="0.3">
      <c r="A17" s="9" t="s">
        <v>21</v>
      </c>
      <c r="B17" s="10"/>
      <c r="C17" s="10"/>
      <c r="D17" s="10">
        <v>4512</v>
      </c>
      <c r="E17" s="10">
        <v>3460</v>
      </c>
      <c r="F17" s="10"/>
      <c r="G17" s="10"/>
      <c r="H17" s="10"/>
      <c r="I17" s="10"/>
      <c r="J17" s="10"/>
      <c r="K17" s="10">
        <v>1150</v>
      </c>
      <c r="L17" s="10">
        <v>2480</v>
      </c>
      <c r="M17" s="10"/>
      <c r="N17" s="10"/>
      <c r="O17" s="10"/>
      <c r="P17" s="10"/>
      <c r="Q17" s="10"/>
      <c r="R17" s="10">
        <v>3500</v>
      </c>
      <c r="S17" s="10"/>
      <c r="T17" s="10"/>
      <c r="U17" s="10"/>
      <c r="V17" s="10"/>
      <c r="W17" s="10"/>
      <c r="X17" s="10"/>
      <c r="Y17" s="10">
        <v>2140</v>
      </c>
      <c r="Z17" s="10">
        <v>950</v>
      </c>
      <c r="AA17" s="10"/>
      <c r="AB17" s="10"/>
      <c r="AC17" s="10"/>
      <c r="AD17" s="10"/>
      <c r="AE17" s="10"/>
      <c r="AF17" s="10">
        <v>2120</v>
      </c>
      <c r="AG17" s="8">
        <f t="shared" si="1"/>
        <v>20312</v>
      </c>
      <c r="AH17" s="5"/>
    </row>
    <row r="18" spans="1:34" ht="34.950000000000003" customHeight="1" x14ac:dyDescent="0.3">
      <c r="A18" s="9" t="s">
        <v>16</v>
      </c>
      <c r="B18" s="18">
        <f>SUM(AH2:AH16)</f>
        <v>4547.8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20" spans="1:34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</sheetData>
  <mergeCells count="2">
    <mergeCell ref="B18:AH18"/>
    <mergeCell ref="A20:AG20"/>
  </mergeCells>
  <pageMargins left="0.11811023622047245" right="0.11811023622047245" top="0.19685039370078741" bottom="0.19685039370078741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0"/>
  <sheetViews>
    <sheetView workbookViewId="0">
      <pane ySplit="1" topLeftCell="A10" activePane="bottomLeft" state="frozen"/>
      <selection pane="bottomLeft" activeCell="J9" sqref="J9"/>
    </sheetView>
  </sheetViews>
  <sheetFormatPr defaultRowHeight="14.4" x14ac:dyDescent="0.3"/>
  <cols>
    <col min="1" max="1" width="41.109375" customWidth="1"/>
    <col min="2" max="30" width="4.33203125" style="11" customWidth="1"/>
    <col min="31" max="31" width="8.88671875" style="11"/>
    <col min="32" max="32" width="10.88671875" customWidth="1"/>
  </cols>
  <sheetData>
    <row r="1" spans="1:32" ht="26.4" customHeight="1" x14ac:dyDescent="0.3">
      <c r="A1" s="1" t="s">
        <v>19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 t="s">
        <v>0</v>
      </c>
      <c r="AF1" s="2" t="s">
        <v>1</v>
      </c>
    </row>
    <row r="2" spans="1:32" ht="19.95" customHeight="1" x14ac:dyDescent="0.3">
      <c r="A2" s="3" t="s">
        <v>2</v>
      </c>
      <c r="B2" s="4">
        <v>3</v>
      </c>
      <c r="C2" s="4">
        <v>4</v>
      </c>
      <c r="D2" s="4">
        <v>5</v>
      </c>
      <c r="E2" s="4">
        <v>4</v>
      </c>
      <c r="F2" s="4">
        <v>5</v>
      </c>
      <c r="G2" s="4">
        <v>4</v>
      </c>
      <c r="H2" s="4">
        <v>3</v>
      </c>
      <c r="I2" s="4">
        <v>3</v>
      </c>
      <c r="J2" s="4">
        <v>3</v>
      </c>
      <c r="K2" s="4">
        <v>1</v>
      </c>
      <c r="L2" s="4">
        <v>0</v>
      </c>
      <c r="M2" s="4">
        <v>1</v>
      </c>
      <c r="N2" s="4">
        <v>2</v>
      </c>
      <c r="O2" s="4">
        <v>2</v>
      </c>
      <c r="P2" s="4">
        <v>2</v>
      </c>
      <c r="Q2" s="4">
        <v>1</v>
      </c>
      <c r="R2" s="4">
        <v>2</v>
      </c>
      <c r="S2" s="4">
        <v>1</v>
      </c>
      <c r="T2" s="4">
        <v>1</v>
      </c>
      <c r="U2" s="4">
        <v>2</v>
      </c>
      <c r="V2" s="4">
        <v>3</v>
      </c>
      <c r="W2" s="4">
        <v>4</v>
      </c>
      <c r="X2" s="4">
        <v>3</v>
      </c>
      <c r="Y2" s="4">
        <v>3</v>
      </c>
      <c r="Z2" s="4">
        <v>5</v>
      </c>
      <c r="AA2" s="4">
        <v>5</v>
      </c>
      <c r="AB2" s="4">
        <v>4</v>
      </c>
      <c r="AC2" s="4">
        <v>3</v>
      </c>
      <c r="AD2" s="4">
        <v>3</v>
      </c>
      <c r="AE2" s="2">
        <f t="shared" ref="AE2:AE8" si="0">SUM(B2:AD2)</f>
        <v>82</v>
      </c>
      <c r="AF2" s="5"/>
    </row>
    <row r="3" spans="1:32" ht="43.2" x14ac:dyDescent="0.3">
      <c r="A3" s="6" t="s">
        <v>3</v>
      </c>
      <c r="B3" s="4">
        <v>3</v>
      </c>
      <c r="C3" s="4">
        <v>4</v>
      </c>
      <c r="D3" s="4"/>
      <c r="E3" s="4"/>
      <c r="F3" s="4">
        <v>2</v>
      </c>
      <c r="G3" s="4">
        <v>1</v>
      </c>
      <c r="H3" s="4">
        <v>2</v>
      </c>
      <c r="I3" s="4">
        <v>2</v>
      </c>
      <c r="J3" s="4">
        <v>3</v>
      </c>
      <c r="K3" s="4"/>
      <c r="L3" s="4"/>
      <c r="M3" s="4"/>
      <c r="N3" s="4"/>
      <c r="O3" s="4"/>
      <c r="P3" s="4">
        <v>2</v>
      </c>
      <c r="Q3" s="4"/>
      <c r="R3" s="4"/>
      <c r="S3" s="4"/>
      <c r="T3" s="4">
        <v>2</v>
      </c>
      <c r="U3" s="4">
        <v>3</v>
      </c>
      <c r="V3" s="4">
        <v>3</v>
      </c>
      <c r="W3" s="4">
        <v>2</v>
      </c>
      <c r="X3" s="4">
        <v>1</v>
      </c>
      <c r="Y3" s="4"/>
      <c r="Z3" s="4"/>
      <c r="AA3" s="4">
        <v>2</v>
      </c>
      <c r="AB3" s="4">
        <v>3</v>
      </c>
      <c r="AC3" s="4">
        <v>3</v>
      </c>
      <c r="AD3" s="4">
        <v>2</v>
      </c>
      <c r="AE3" s="2">
        <f t="shared" si="0"/>
        <v>40</v>
      </c>
      <c r="AF3" s="5">
        <f>SUM(AE3*6.15)</f>
        <v>246</v>
      </c>
    </row>
    <row r="4" spans="1:32" ht="57.6" x14ac:dyDescent="0.3">
      <c r="A4" s="7" t="s">
        <v>4</v>
      </c>
      <c r="B4" s="4">
        <v>1</v>
      </c>
      <c r="C4" s="4">
        <v>2</v>
      </c>
      <c r="D4" s="4"/>
      <c r="E4" s="4"/>
      <c r="F4" s="4">
        <v>1</v>
      </c>
      <c r="G4" s="4">
        <v>1</v>
      </c>
      <c r="H4" s="4">
        <v>1</v>
      </c>
      <c r="I4" s="4">
        <v>1</v>
      </c>
      <c r="J4" s="4">
        <v>2</v>
      </c>
      <c r="K4" s="4"/>
      <c r="L4" s="4"/>
      <c r="M4" s="4"/>
      <c r="N4" s="4"/>
      <c r="O4" s="4"/>
      <c r="P4" s="4">
        <v>1</v>
      </c>
      <c r="Q4" s="4"/>
      <c r="R4" s="4"/>
      <c r="S4" s="4"/>
      <c r="T4" s="4">
        <v>1</v>
      </c>
      <c r="U4" s="4">
        <v>2</v>
      </c>
      <c r="V4" s="4">
        <v>1</v>
      </c>
      <c r="W4" s="4">
        <v>1</v>
      </c>
      <c r="X4" s="4">
        <v>1</v>
      </c>
      <c r="Y4" s="4"/>
      <c r="Z4" s="4"/>
      <c r="AA4" s="4">
        <v>1</v>
      </c>
      <c r="AB4" s="4">
        <v>1</v>
      </c>
      <c r="AC4" s="4">
        <v>1</v>
      </c>
      <c r="AD4" s="4">
        <v>1</v>
      </c>
      <c r="AE4" s="2">
        <f t="shared" si="0"/>
        <v>20</v>
      </c>
      <c r="AF4" s="5">
        <f>SUM(AE4*2.7)</f>
        <v>54</v>
      </c>
    </row>
    <row r="5" spans="1:32" ht="28.8" x14ac:dyDescent="0.3">
      <c r="A5" s="7" t="s">
        <v>5</v>
      </c>
      <c r="B5" s="4">
        <v>3</v>
      </c>
      <c r="C5" s="4">
        <v>4</v>
      </c>
      <c r="D5" s="4">
        <v>2</v>
      </c>
      <c r="E5" s="4">
        <v>3</v>
      </c>
      <c r="F5" s="4">
        <v>5</v>
      </c>
      <c r="G5" s="4">
        <v>9</v>
      </c>
      <c r="H5" s="4">
        <v>1</v>
      </c>
      <c r="I5" s="4">
        <v>4</v>
      </c>
      <c r="J5" s="4">
        <v>2</v>
      </c>
      <c r="K5" s="4">
        <v>2</v>
      </c>
      <c r="L5" s="4">
        <v>4</v>
      </c>
      <c r="M5" s="4">
        <v>2</v>
      </c>
      <c r="N5" s="4">
        <v>4</v>
      </c>
      <c r="O5" s="4">
        <v>7</v>
      </c>
      <c r="P5" s="4">
        <v>4</v>
      </c>
      <c r="Q5" s="4">
        <v>2</v>
      </c>
      <c r="R5" s="4">
        <v>2</v>
      </c>
      <c r="S5" s="4">
        <v>4</v>
      </c>
      <c r="T5" s="4">
        <v>5</v>
      </c>
      <c r="U5" s="4">
        <v>4</v>
      </c>
      <c r="V5" s="4">
        <v>5</v>
      </c>
      <c r="W5" s="4">
        <v>5</v>
      </c>
      <c r="X5" s="4">
        <v>3</v>
      </c>
      <c r="Y5" s="4">
        <v>5</v>
      </c>
      <c r="Z5" s="4">
        <v>2</v>
      </c>
      <c r="AA5" s="4">
        <v>4</v>
      </c>
      <c r="AB5" s="4">
        <v>2</v>
      </c>
      <c r="AC5" s="4">
        <v>2</v>
      </c>
      <c r="AD5" s="4">
        <v>5</v>
      </c>
      <c r="AE5" s="2">
        <f t="shared" si="0"/>
        <v>106</v>
      </c>
      <c r="AF5" s="5">
        <f>SUM(AE5*2.81)</f>
        <v>297.86</v>
      </c>
    </row>
    <row r="6" spans="1:32" ht="43.2" x14ac:dyDescent="0.3">
      <c r="A6" s="7" t="s">
        <v>6</v>
      </c>
      <c r="B6" s="4">
        <v>3</v>
      </c>
      <c r="C6" s="4">
        <v>4</v>
      </c>
      <c r="D6" s="4">
        <v>2</v>
      </c>
      <c r="E6" s="4">
        <v>3</v>
      </c>
      <c r="F6" s="4">
        <v>5</v>
      </c>
      <c r="G6" s="4">
        <v>9</v>
      </c>
      <c r="H6" s="4">
        <v>1</v>
      </c>
      <c r="I6" s="4">
        <v>4</v>
      </c>
      <c r="J6" s="4">
        <v>2</v>
      </c>
      <c r="K6" s="4">
        <v>2</v>
      </c>
      <c r="L6" s="4">
        <v>4</v>
      </c>
      <c r="M6" s="4">
        <v>2</v>
      </c>
      <c r="N6" s="4">
        <v>4</v>
      </c>
      <c r="O6" s="4">
        <v>7</v>
      </c>
      <c r="P6" s="4">
        <v>4</v>
      </c>
      <c r="Q6" s="4">
        <v>2</v>
      </c>
      <c r="R6" s="4">
        <v>2</v>
      </c>
      <c r="S6" s="4">
        <v>4</v>
      </c>
      <c r="T6" s="4">
        <v>5</v>
      </c>
      <c r="U6" s="4">
        <v>4</v>
      </c>
      <c r="V6" s="4">
        <v>5</v>
      </c>
      <c r="W6" s="4">
        <v>5</v>
      </c>
      <c r="X6" s="4">
        <v>3</v>
      </c>
      <c r="Y6" s="4">
        <v>5</v>
      </c>
      <c r="Z6" s="4">
        <v>2</v>
      </c>
      <c r="AA6" s="4">
        <v>4</v>
      </c>
      <c r="AB6" s="4">
        <v>2</v>
      </c>
      <c r="AC6" s="4">
        <v>2</v>
      </c>
      <c r="AD6" s="4">
        <v>5</v>
      </c>
      <c r="AE6" s="2">
        <f t="shared" si="0"/>
        <v>106</v>
      </c>
      <c r="AF6" s="5">
        <f>SUM(AE6*6.3)</f>
        <v>667.8</v>
      </c>
    </row>
    <row r="7" spans="1:32" ht="28.8" x14ac:dyDescent="0.3">
      <c r="A7" s="7" t="s">
        <v>7</v>
      </c>
      <c r="B7" s="4"/>
      <c r="C7" s="4"/>
      <c r="D7" s="4"/>
      <c r="E7" s="4"/>
      <c r="F7" s="4">
        <v>22</v>
      </c>
      <c r="G7" s="4"/>
      <c r="H7" s="4"/>
      <c r="I7" s="4"/>
      <c r="J7" s="4"/>
      <c r="K7" s="4"/>
      <c r="L7" s="4"/>
      <c r="M7" s="4"/>
      <c r="N7" s="4"/>
      <c r="O7" s="4"/>
      <c r="P7" s="4">
        <v>22</v>
      </c>
      <c r="Q7" s="4"/>
      <c r="R7" s="4"/>
      <c r="S7" s="4"/>
      <c r="T7" s="4"/>
      <c r="U7" s="4"/>
      <c r="V7" s="4">
        <v>20</v>
      </c>
      <c r="W7" s="4"/>
      <c r="X7" s="4"/>
      <c r="Y7" s="4"/>
      <c r="Z7" s="4"/>
      <c r="AA7" s="4"/>
      <c r="AB7" s="4">
        <v>25</v>
      </c>
      <c r="AC7" s="4"/>
      <c r="AD7" s="4"/>
      <c r="AE7" s="2">
        <f t="shared" si="0"/>
        <v>89</v>
      </c>
      <c r="AF7" s="5">
        <f>SUM(AE7*3)</f>
        <v>267</v>
      </c>
    </row>
    <row r="8" spans="1:32" ht="28.8" x14ac:dyDescent="0.3">
      <c r="A8" s="7" t="s">
        <v>8</v>
      </c>
      <c r="B8" s="4"/>
      <c r="C8" s="4"/>
      <c r="D8" s="4"/>
      <c r="E8" s="4"/>
      <c r="F8" s="4">
        <v>22</v>
      </c>
      <c r="G8" s="4"/>
      <c r="H8" s="4"/>
      <c r="I8" s="4"/>
      <c r="J8" s="4"/>
      <c r="K8" s="4"/>
      <c r="L8" s="4"/>
      <c r="M8" s="4"/>
      <c r="N8" s="4"/>
      <c r="O8" s="4"/>
      <c r="P8" s="4">
        <v>22</v>
      </c>
      <c r="Q8" s="4"/>
      <c r="R8" s="4"/>
      <c r="S8" s="4"/>
      <c r="T8" s="4"/>
      <c r="U8" s="4"/>
      <c r="V8" s="4">
        <v>20</v>
      </c>
      <c r="W8" s="4"/>
      <c r="X8" s="4"/>
      <c r="Y8" s="4"/>
      <c r="Z8" s="4"/>
      <c r="AA8" s="4"/>
      <c r="AB8" s="4">
        <v>25</v>
      </c>
      <c r="AC8" s="4"/>
      <c r="AD8" s="4"/>
      <c r="AE8" s="2">
        <f t="shared" si="0"/>
        <v>89</v>
      </c>
      <c r="AF8" s="5">
        <f>SUM(AE8*3.14)</f>
        <v>279.46000000000004</v>
      </c>
    </row>
    <row r="9" spans="1:32" ht="28.8" x14ac:dyDescent="0.3">
      <c r="A9" s="7" t="s">
        <v>9</v>
      </c>
      <c r="B9" s="4">
        <v>15</v>
      </c>
      <c r="C9" s="4"/>
      <c r="D9" s="4"/>
      <c r="E9" s="4"/>
      <c r="F9" s="4"/>
      <c r="G9" s="4">
        <v>21</v>
      </c>
      <c r="H9" s="4"/>
      <c r="I9" s="4">
        <v>19</v>
      </c>
      <c r="J9" s="4"/>
      <c r="K9" s="4"/>
      <c r="L9" s="4"/>
      <c r="M9" s="4"/>
      <c r="N9" s="4"/>
      <c r="O9" s="4"/>
      <c r="P9" s="4"/>
      <c r="Q9" s="4">
        <v>27</v>
      </c>
      <c r="R9" s="4"/>
      <c r="S9" s="4"/>
      <c r="T9" s="4">
        <v>15</v>
      </c>
      <c r="U9" s="4"/>
      <c r="V9" s="4"/>
      <c r="W9" s="4">
        <v>24</v>
      </c>
      <c r="X9" s="4">
        <v>13</v>
      </c>
      <c r="Y9" s="4"/>
      <c r="Z9" s="4"/>
      <c r="AA9" s="4"/>
      <c r="AB9" s="4"/>
      <c r="AC9" s="4">
        <v>16</v>
      </c>
      <c r="AD9" s="4">
        <v>16</v>
      </c>
      <c r="AE9" s="2">
        <f>SUM(B9:AD9)*3</f>
        <v>498</v>
      </c>
      <c r="AF9" s="5">
        <f>SUM(AE9*3.04)</f>
        <v>1513.92</v>
      </c>
    </row>
    <row r="10" spans="1:32" ht="28.8" x14ac:dyDescent="0.3">
      <c r="A10" s="7" t="s">
        <v>10</v>
      </c>
      <c r="B10" s="4">
        <v>13</v>
      </c>
      <c r="C10" s="4"/>
      <c r="D10" s="4"/>
      <c r="E10" s="4"/>
      <c r="F10" s="4"/>
      <c r="G10" s="4">
        <v>21</v>
      </c>
      <c r="H10" s="4"/>
      <c r="I10" s="4">
        <v>19</v>
      </c>
      <c r="J10" s="4"/>
      <c r="K10" s="4"/>
      <c r="L10" s="4"/>
      <c r="M10" s="4"/>
      <c r="N10" s="4"/>
      <c r="O10" s="4"/>
      <c r="P10" s="4"/>
      <c r="Q10" s="4">
        <v>26</v>
      </c>
      <c r="R10" s="4"/>
      <c r="S10" s="4"/>
      <c r="T10" s="4">
        <v>15</v>
      </c>
      <c r="U10" s="4"/>
      <c r="V10" s="4"/>
      <c r="W10" s="4">
        <v>23</v>
      </c>
      <c r="X10" s="4">
        <v>13</v>
      </c>
      <c r="Y10" s="4"/>
      <c r="Z10" s="4"/>
      <c r="AA10" s="4"/>
      <c r="AB10" s="4"/>
      <c r="AC10" s="4">
        <v>16</v>
      </c>
      <c r="AD10" s="4">
        <v>16</v>
      </c>
      <c r="AE10" s="2">
        <f>SUM(B10:AD10)*3</f>
        <v>486</v>
      </c>
      <c r="AF10" s="5">
        <f>SUM(AE10*1.53)</f>
        <v>743.58</v>
      </c>
    </row>
    <row r="11" spans="1:32" ht="28.8" x14ac:dyDescent="0.3">
      <c r="A11" s="7" t="s">
        <v>11</v>
      </c>
      <c r="B11" s="4">
        <v>13</v>
      </c>
      <c r="C11" s="4"/>
      <c r="D11" s="4"/>
      <c r="E11" s="4"/>
      <c r="F11" s="4"/>
      <c r="G11" s="4">
        <v>21</v>
      </c>
      <c r="H11" s="4"/>
      <c r="I11" s="4">
        <v>19</v>
      </c>
      <c r="J11" s="4"/>
      <c r="K11" s="4"/>
      <c r="L11" s="4"/>
      <c r="M11" s="4"/>
      <c r="N11" s="4"/>
      <c r="O11" s="4"/>
      <c r="P11" s="4"/>
      <c r="Q11" s="4">
        <v>26</v>
      </c>
      <c r="R11" s="4"/>
      <c r="S11" s="4"/>
      <c r="T11" s="4">
        <v>15</v>
      </c>
      <c r="U11" s="4"/>
      <c r="V11" s="4"/>
      <c r="W11" s="4">
        <v>23</v>
      </c>
      <c r="X11" s="4">
        <v>13</v>
      </c>
      <c r="Y11" s="4"/>
      <c r="Z11" s="4"/>
      <c r="AA11" s="4"/>
      <c r="AB11" s="4"/>
      <c r="AC11" s="4">
        <v>16</v>
      </c>
      <c r="AD11" s="4">
        <v>16</v>
      </c>
      <c r="AE11" s="2">
        <f t="shared" ref="AE11:AE17" si="1">SUM(B11:AD11)</f>
        <v>162</v>
      </c>
      <c r="AF11" s="5">
        <f>SUM(AE11*5.62)</f>
        <v>910.44</v>
      </c>
    </row>
    <row r="12" spans="1:32" ht="43.2" x14ac:dyDescent="0.3">
      <c r="A12" s="7" t="s">
        <v>12</v>
      </c>
      <c r="B12" s="10">
        <v>1560</v>
      </c>
      <c r="C12" s="10"/>
      <c r="D12" s="10"/>
      <c r="E12" s="10"/>
      <c r="F12" s="10"/>
      <c r="G12" s="10">
        <v>2890</v>
      </c>
      <c r="H12" s="10"/>
      <c r="I12" s="10">
        <v>2540</v>
      </c>
      <c r="J12" s="10"/>
      <c r="K12" s="10"/>
      <c r="L12" s="10"/>
      <c r="M12" s="10"/>
      <c r="N12" s="10"/>
      <c r="O12" s="10"/>
      <c r="P12" s="10"/>
      <c r="Q12" s="10">
        <v>3380</v>
      </c>
      <c r="R12" s="10"/>
      <c r="S12" s="10"/>
      <c r="T12" s="10">
        <v>2000</v>
      </c>
      <c r="U12" s="10"/>
      <c r="V12" s="10"/>
      <c r="W12" s="10">
        <v>3140</v>
      </c>
      <c r="X12" s="10">
        <v>1890</v>
      </c>
      <c r="Y12" s="10"/>
      <c r="Z12" s="10"/>
      <c r="AA12" s="10"/>
      <c r="AB12" s="10"/>
      <c r="AC12" s="10">
        <v>2420</v>
      </c>
      <c r="AD12" s="10">
        <v>2230</v>
      </c>
      <c r="AE12" s="8">
        <f t="shared" si="1"/>
        <v>22050</v>
      </c>
      <c r="AF12" s="5">
        <v>48.77</v>
      </c>
    </row>
    <row r="13" spans="1:32" ht="28.8" x14ac:dyDescent="0.3">
      <c r="A13" s="7" t="s">
        <v>13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2</v>
      </c>
      <c r="AE13" s="2">
        <f t="shared" si="1"/>
        <v>58</v>
      </c>
      <c r="AF13" s="5">
        <f>SUM(AE13*5.62)</f>
        <v>325.95999999999998</v>
      </c>
    </row>
    <row r="14" spans="1:32" ht="37.200000000000003" customHeight="1" x14ac:dyDescent="0.3">
      <c r="A14" s="9" t="s">
        <v>14</v>
      </c>
      <c r="B14" s="10"/>
      <c r="C14" s="10"/>
      <c r="D14" s="10"/>
      <c r="E14" s="10"/>
      <c r="F14" s="10">
        <v>8280</v>
      </c>
      <c r="G14" s="10"/>
      <c r="H14" s="10"/>
      <c r="I14" s="10"/>
      <c r="J14" s="10"/>
      <c r="K14" s="10"/>
      <c r="L14" s="10"/>
      <c r="M14" s="10"/>
      <c r="N14" s="10"/>
      <c r="O14" s="10"/>
      <c r="P14" s="10">
        <v>7570</v>
      </c>
      <c r="Q14" s="10"/>
      <c r="R14" s="10"/>
      <c r="S14" s="10"/>
      <c r="T14" s="10"/>
      <c r="U14" s="10"/>
      <c r="V14" s="10">
        <v>6690</v>
      </c>
      <c r="W14" s="10"/>
      <c r="X14" s="10"/>
      <c r="Y14" s="10">
        <v>1890</v>
      </c>
      <c r="Z14" s="10"/>
      <c r="AA14" s="10"/>
      <c r="AB14" s="10">
        <v>6080</v>
      </c>
      <c r="AC14" s="10"/>
      <c r="AD14" s="10"/>
      <c r="AE14" s="8">
        <f t="shared" si="1"/>
        <v>30510</v>
      </c>
      <c r="AF14" s="5"/>
    </row>
    <row r="15" spans="1:32" ht="30" x14ac:dyDescent="0.3">
      <c r="A15" s="9" t="s">
        <v>20</v>
      </c>
      <c r="B15" s="10">
        <v>3740</v>
      </c>
      <c r="C15" s="10"/>
      <c r="D15" s="10"/>
      <c r="E15" s="10"/>
      <c r="F15" s="10"/>
      <c r="G15" s="10">
        <v>3790</v>
      </c>
      <c r="H15" s="10"/>
      <c r="I15" s="10">
        <v>2890</v>
      </c>
      <c r="J15" s="10"/>
      <c r="K15" s="10"/>
      <c r="L15" s="10"/>
      <c r="M15" s="10"/>
      <c r="N15" s="10"/>
      <c r="O15" s="10"/>
      <c r="P15" s="10"/>
      <c r="Q15" s="10">
        <v>6220</v>
      </c>
      <c r="R15" s="10"/>
      <c r="S15" s="10"/>
      <c r="T15" s="10">
        <v>3190</v>
      </c>
      <c r="U15" s="10"/>
      <c r="V15" s="10"/>
      <c r="W15" s="10">
        <v>3990</v>
      </c>
      <c r="X15" s="10">
        <v>2510</v>
      </c>
      <c r="Y15" s="10"/>
      <c r="Z15" s="10"/>
      <c r="AA15" s="10"/>
      <c r="AB15" s="10"/>
      <c r="AC15" s="10">
        <v>2600</v>
      </c>
      <c r="AD15" s="10">
        <v>3800</v>
      </c>
      <c r="AE15" s="8">
        <f t="shared" si="1"/>
        <v>32730</v>
      </c>
      <c r="AF15" s="5"/>
    </row>
    <row r="16" spans="1:32" ht="30" x14ac:dyDescent="0.3">
      <c r="A16" s="9" t="s">
        <v>15</v>
      </c>
      <c r="B16" s="10">
        <v>2180</v>
      </c>
      <c r="C16" s="10"/>
      <c r="D16" s="10"/>
      <c r="E16" s="10"/>
      <c r="F16" s="10"/>
      <c r="G16" s="10">
        <v>900</v>
      </c>
      <c r="H16" s="10"/>
      <c r="I16" s="10">
        <v>580</v>
      </c>
      <c r="J16" s="10"/>
      <c r="K16" s="10"/>
      <c r="L16" s="10"/>
      <c r="M16" s="10"/>
      <c r="N16" s="10"/>
      <c r="O16" s="10"/>
      <c r="P16" s="10"/>
      <c r="Q16" s="10">
        <v>2840</v>
      </c>
      <c r="R16" s="10"/>
      <c r="S16" s="10"/>
      <c r="T16" s="10">
        <v>1190</v>
      </c>
      <c r="U16" s="10"/>
      <c r="V16" s="10"/>
      <c r="W16" s="10">
        <v>850</v>
      </c>
      <c r="X16" s="10">
        <v>620</v>
      </c>
      <c r="Y16" s="10"/>
      <c r="Z16" s="10"/>
      <c r="AA16" s="10"/>
      <c r="AB16" s="10"/>
      <c r="AC16" s="10">
        <v>180</v>
      </c>
      <c r="AD16" s="10">
        <v>1570</v>
      </c>
      <c r="AE16" s="8">
        <f t="shared" si="1"/>
        <v>10910</v>
      </c>
      <c r="AF16" s="5"/>
    </row>
    <row r="17" spans="1:32" ht="30" x14ac:dyDescent="0.3">
      <c r="A17" s="9" t="s">
        <v>21</v>
      </c>
      <c r="B17" s="10">
        <v>1560</v>
      </c>
      <c r="C17" s="10"/>
      <c r="D17" s="10"/>
      <c r="E17" s="10"/>
      <c r="F17" s="10"/>
      <c r="G17" s="10">
        <v>2890</v>
      </c>
      <c r="H17" s="10"/>
      <c r="I17" s="10">
        <v>2310</v>
      </c>
      <c r="J17" s="10"/>
      <c r="K17" s="10"/>
      <c r="L17" s="10"/>
      <c r="M17" s="10"/>
      <c r="N17" s="10"/>
      <c r="O17" s="10"/>
      <c r="P17" s="10"/>
      <c r="Q17" s="10">
        <v>3380</v>
      </c>
      <c r="R17" s="10"/>
      <c r="S17" s="10"/>
      <c r="T17" s="10">
        <v>2000</v>
      </c>
      <c r="U17" s="10"/>
      <c r="V17" s="10"/>
      <c r="W17" s="10">
        <v>3140</v>
      </c>
      <c r="X17" s="10">
        <v>1890</v>
      </c>
      <c r="Y17" s="10"/>
      <c r="Z17" s="10"/>
      <c r="AA17" s="10"/>
      <c r="AB17" s="10"/>
      <c r="AC17" s="10">
        <v>2420</v>
      </c>
      <c r="AD17" s="10">
        <v>2230</v>
      </c>
      <c r="AE17" s="8">
        <f t="shared" si="1"/>
        <v>21820</v>
      </c>
      <c r="AF17" s="5"/>
    </row>
    <row r="18" spans="1:32" ht="34.950000000000003" customHeight="1" x14ac:dyDescent="0.3">
      <c r="A18" s="9" t="s">
        <v>16</v>
      </c>
      <c r="B18" s="18">
        <f>SUM(AF2:AF16)</f>
        <v>5354.79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20" spans="1:32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</sheetData>
  <mergeCells count="2">
    <mergeCell ref="B18:AF18"/>
    <mergeCell ref="A20:AE20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"/>
  <sheetViews>
    <sheetView workbookViewId="0">
      <pane ySplit="1" topLeftCell="A10" activePane="bottomLeft" state="frozen"/>
      <selection pane="bottomLeft" activeCell="A24" sqref="A24"/>
    </sheetView>
  </sheetViews>
  <sheetFormatPr defaultRowHeight="14.4" x14ac:dyDescent="0.3"/>
  <cols>
    <col min="1" max="1" width="41.109375" customWidth="1"/>
    <col min="2" max="32" width="4.33203125" style="11" customWidth="1"/>
    <col min="33" max="33" width="8.88671875" style="11"/>
    <col min="34" max="34" width="10.21875" bestFit="1" customWidth="1"/>
  </cols>
  <sheetData>
    <row r="1" spans="1:34" ht="26.4" customHeight="1" x14ac:dyDescent="0.3">
      <c r="A1" s="1" t="s">
        <v>23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 t="s">
        <v>0</v>
      </c>
      <c r="AH1" s="2" t="s">
        <v>1</v>
      </c>
    </row>
    <row r="2" spans="1:34" ht="19.95" customHeight="1" x14ac:dyDescent="0.3">
      <c r="A2" s="3" t="s">
        <v>2</v>
      </c>
      <c r="B2" s="4">
        <v>3</v>
      </c>
      <c r="C2" s="4">
        <v>3</v>
      </c>
      <c r="D2" s="4">
        <v>3</v>
      </c>
      <c r="E2" s="4">
        <v>3</v>
      </c>
      <c r="F2" s="4">
        <v>3</v>
      </c>
      <c r="G2" s="4">
        <v>2</v>
      </c>
      <c r="H2" s="4">
        <v>1</v>
      </c>
      <c r="I2" s="4">
        <v>1</v>
      </c>
      <c r="J2" s="4">
        <v>2</v>
      </c>
      <c r="K2" s="4">
        <v>5</v>
      </c>
      <c r="L2" s="4">
        <v>2</v>
      </c>
      <c r="M2" s="4">
        <v>2</v>
      </c>
      <c r="N2" s="4">
        <v>3</v>
      </c>
      <c r="O2" s="4">
        <v>3</v>
      </c>
      <c r="P2" s="4">
        <v>3</v>
      </c>
      <c r="Q2" s="4">
        <v>4</v>
      </c>
      <c r="R2" s="4">
        <v>5</v>
      </c>
      <c r="S2" s="4">
        <v>4</v>
      </c>
      <c r="T2" s="4">
        <v>7</v>
      </c>
      <c r="U2" s="4">
        <v>6</v>
      </c>
      <c r="V2" s="4">
        <v>6</v>
      </c>
      <c r="W2" s="4">
        <v>7</v>
      </c>
      <c r="X2" s="4">
        <v>8</v>
      </c>
      <c r="Y2" s="4">
        <v>3</v>
      </c>
      <c r="Z2" s="4">
        <v>3</v>
      </c>
      <c r="AA2" s="4">
        <v>3</v>
      </c>
      <c r="AB2" s="4">
        <v>3</v>
      </c>
      <c r="AC2" s="4">
        <v>3</v>
      </c>
      <c r="AD2" s="4">
        <v>3</v>
      </c>
      <c r="AE2" s="4">
        <v>2</v>
      </c>
      <c r="AF2" s="4">
        <v>2</v>
      </c>
      <c r="AG2" s="2">
        <f>SUM(B2:AF2)</f>
        <v>108</v>
      </c>
      <c r="AH2" s="5"/>
    </row>
    <row r="3" spans="1:34" ht="43.2" x14ac:dyDescent="0.3">
      <c r="A3" s="6" t="s">
        <v>3</v>
      </c>
      <c r="B3" s="4">
        <v>2</v>
      </c>
      <c r="C3" s="4"/>
      <c r="D3" s="4"/>
      <c r="E3" s="4">
        <v>3</v>
      </c>
      <c r="F3" s="4">
        <v>4</v>
      </c>
      <c r="G3" s="4">
        <v>2</v>
      </c>
      <c r="H3" s="4">
        <v>3</v>
      </c>
      <c r="I3" s="4"/>
      <c r="J3" s="4"/>
      <c r="K3" s="4">
        <v>3</v>
      </c>
      <c r="L3" s="4">
        <v>3</v>
      </c>
      <c r="M3" s="4">
        <v>2</v>
      </c>
      <c r="N3" s="4">
        <v>2</v>
      </c>
      <c r="O3" s="4">
        <v>3</v>
      </c>
      <c r="P3" s="4">
        <v>3</v>
      </c>
      <c r="Q3" s="4"/>
      <c r="R3" s="4"/>
      <c r="S3" s="4">
        <v>3</v>
      </c>
      <c r="T3" s="4">
        <v>3</v>
      </c>
      <c r="U3" s="4">
        <v>2</v>
      </c>
      <c r="V3" s="4">
        <v>3</v>
      </c>
      <c r="W3" s="4">
        <v>3</v>
      </c>
      <c r="X3" s="4"/>
      <c r="Y3" s="4"/>
      <c r="Z3" s="4">
        <v>3</v>
      </c>
      <c r="AA3" s="4">
        <v>2</v>
      </c>
      <c r="AB3" s="4">
        <v>2</v>
      </c>
      <c r="AC3" s="4">
        <v>2</v>
      </c>
      <c r="AD3" s="4"/>
      <c r="AE3" s="4"/>
      <c r="AF3" s="4"/>
      <c r="AG3" s="2">
        <f t="shared" ref="AG3:AG8" si="0">SUM(B3:AF3)</f>
        <v>53</v>
      </c>
      <c r="AH3" s="5">
        <f>SUM(AG3*6.15)</f>
        <v>325.95000000000005</v>
      </c>
    </row>
    <row r="4" spans="1:34" ht="57.6" x14ac:dyDescent="0.3">
      <c r="A4" s="7" t="s">
        <v>4</v>
      </c>
      <c r="B4" s="4">
        <v>1</v>
      </c>
      <c r="C4" s="4"/>
      <c r="D4" s="4"/>
      <c r="E4" s="4">
        <v>2</v>
      </c>
      <c r="F4" s="4">
        <v>2</v>
      </c>
      <c r="G4" s="4">
        <v>1</v>
      </c>
      <c r="H4" s="4">
        <v>1</v>
      </c>
      <c r="I4" s="4"/>
      <c r="J4" s="4"/>
      <c r="K4" s="4">
        <v>2</v>
      </c>
      <c r="L4" s="4">
        <v>1</v>
      </c>
      <c r="M4" s="4">
        <v>1</v>
      </c>
      <c r="N4" s="4">
        <v>1</v>
      </c>
      <c r="O4" s="4">
        <v>2</v>
      </c>
      <c r="P4" s="4">
        <v>1</v>
      </c>
      <c r="Q4" s="4"/>
      <c r="R4" s="4"/>
      <c r="S4" s="4">
        <v>2</v>
      </c>
      <c r="T4" s="4">
        <v>1</v>
      </c>
      <c r="U4" s="4">
        <v>1</v>
      </c>
      <c r="V4" s="4">
        <v>2</v>
      </c>
      <c r="W4" s="4">
        <v>1</v>
      </c>
      <c r="X4" s="4"/>
      <c r="Y4" s="4"/>
      <c r="Z4" s="4">
        <v>2</v>
      </c>
      <c r="AA4" s="4">
        <v>1</v>
      </c>
      <c r="AB4" s="4">
        <v>1</v>
      </c>
      <c r="AC4" s="4">
        <v>1</v>
      </c>
      <c r="AD4" s="4"/>
      <c r="AE4" s="4"/>
      <c r="AF4" s="4"/>
      <c r="AG4" s="2">
        <f t="shared" si="0"/>
        <v>27</v>
      </c>
      <c r="AH4" s="5">
        <f>SUM(AG4*2.7)</f>
        <v>72.900000000000006</v>
      </c>
    </row>
    <row r="5" spans="1:34" ht="28.8" x14ac:dyDescent="0.3">
      <c r="A5" s="7" t="s">
        <v>5</v>
      </c>
      <c r="B5" s="4">
        <v>2</v>
      </c>
      <c r="C5" s="4">
        <v>2</v>
      </c>
      <c r="D5" s="4">
        <v>0</v>
      </c>
      <c r="E5" s="4">
        <v>4</v>
      </c>
      <c r="F5" s="4">
        <v>0</v>
      </c>
      <c r="G5" s="4">
        <v>3</v>
      </c>
      <c r="H5" s="4">
        <v>5</v>
      </c>
      <c r="I5" s="4">
        <v>2</v>
      </c>
      <c r="J5" s="4">
        <v>2</v>
      </c>
      <c r="K5" s="4">
        <v>1</v>
      </c>
      <c r="L5" s="4">
        <v>6</v>
      </c>
      <c r="M5" s="4">
        <v>5</v>
      </c>
      <c r="N5" s="4">
        <v>10</v>
      </c>
      <c r="O5" s="4">
        <v>4</v>
      </c>
      <c r="P5" s="4">
        <v>9</v>
      </c>
      <c r="Q5" s="4">
        <v>6</v>
      </c>
      <c r="R5" s="4">
        <v>6</v>
      </c>
      <c r="S5" s="4">
        <v>7</v>
      </c>
      <c r="T5" s="4">
        <v>4</v>
      </c>
      <c r="U5" s="4">
        <v>6</v>
      </c>
      <c r="V5" s="4">
        <v>5</v>
      </c>
      <c r="W5" s="4">
        <v>2</v>
      </c>
      <c r="X5" s="4">
        <v>2</v>
      </c>
      <c r="Y5" s="4">
        <v>4</v>
      </c>
      <c r="Z5" s="4">
        <v>3</v>
      </c>
      <c r="AA5" s="4">
        <v>4</v>
      </c>
      <c r="AB5" s="4">
        <v>2</v>
      </c>
      <c r="AC5" s="4">
        <v>3</v>
      </c>
      <c r="AD5" s="4">
        <v>2</v>
      </c>
      <c r="AE5" s="4">
        <v>5</v>
      </c>
      <c r="AF5" s="4">
        <v>3</v>
      </c>
      <c r="AG5" s="2">
        <f t="shared" si="0"/>
        <v>119</v>
      </c>
      <c r="AH5" s="5">
        <f>SUM(AG5*2.81)</f>
        <v>334.39</v>
      </c>
    </row>
    <row r="6" spans="1:34" ht="43.2" x14ac:dyDescent="0.3">
      <c r="A6" s="7" t="s">
        <v>6</v>
      </c>
      <c r="B6" s="4">
        <v>2</v>
      </c>
      <c r="C6" s="4">
        <v>2</v>
      </c>
      <c r="D6" s="4">
        <v>0</v>
      </c>
      <c r="E6" s="4">
        <v>4</v>
      </c>
      <c r="F6" s="4">
        <v>0</v>
      </c>
      <c r="G6" s="4">
        <v>3</v>
      </c>
      <c r="H6" s="4">
        <v>5</v>
      </c>
      <c r="I6" s="4">
        <v>2</v>
      </c>
      <c r="J6" s="4">
        <v>2</v>
      </c>
      <c r="K6" s="4">
        <v>1</v>
      </c>
      <c r="L6" s="4">
        <v>6</v>
      </c>
      <c r="M6" s="4">
        <v>5</v>
      </c>
      <c r="N6" s="4">
        <v>10</v>
      </c>
      <c r="O6" s="4">
        <v>4</v>
      </c>
      <c r="P6" s="4">
        <v>9</v>
      </c>
      <c r="Q6" s="4">
        <v>6</v>
      </c>
      <c r="R6" s="4">
        <v>6</v>
      </c>
      <c r="S6" s="4">
        <v>7</v>
      </c>
      <c r="T6" s="4">
        <v>4</v>
      </c>
      <c r="U6" s="4">
        <v>6</v>
      </c>
      <c r="V6" s="4">
        <v>5</v>
      </c>
      <c r="W6" s="4">
        <v>2</v>
      </c>
      <c r="X6" s="4">
        <v>2</v>
      </c>
      <c r="Y6" s="4">
        <v>4</v>
      </c>
      <c r="Z6" s="4">
        <v>3</v>
      </c>
      <c r="AA6" s="4">
        <v>4</v>
      </c>
      <c r="AB6" s="4">
        <v>2</v>
      </c>
      <c r="AC6" s="4">
        <v>3</v>
      </c>
      <c r="AD6" s="4">
        <v>2</v>
      </c>
      <c r="AE6" s="4">
        <v>5</v>
      </c>
      <c r="AF6" s="4">
        <v>3</v>
      </c>
      <c r="AG6" s="2">
        <f t="shared" si="0"/>
        <v>119</v>
      </c>
      <c r="AH6" s="5">
        <f>SUM(AG6*6.3)</f>
        <v>749.69999999999993</v>
      </c>
    </row>
    <row r="7" spans="1:34" ht="28.8" x14ac:dyDescent="0.3">
      <c r="A7" s="7" t="s">
        <v>7</v>
      </c>
      <c r="B7" s="4"/>
      <c r="C7" s="4"/>
      <c r="D7" s="4"/>
      <c r="E7" s="4"/>
      <c r="F7" s="4">
        <v>33</v>
      </c>
      <c r="G7" s="4"/>
      <c r="H7" s="4"/>
      <c r="I7" s="4"/>
      <c r="J7" s="4"/>
      <c r="K7" s="4"/>
      <c r="L7" s="4"/>
      <c r="M7" s="4">
        <v>33</v>
      </c>
      <c r="N7" s="4"/>
      <c r="O7" s="4"/>
      <c r="P7" s="4"/>
      <c r="Q7" s="4"/>
      <c r="R7" s="4"/>
      <c r="S7" s="4"/>
      <c r="T7" s="4"/>
      <c r="U7" s="4">
        <v>26</v>
      </c>
      <c r="V7" s="4"/>
      <c r="W7" s="4"/>
      <c r="X7" s="4"/>
      <c r="Y7" s="4"/>
      <c r="Z7" s="4"/>
      <c r="AA7" s="4">
        <v>30</v>
      </c>
      <c r="AB7" s="4"/>
      <c r="AC7" s="4"/>
      <c r="AD7" s="4"/>
      <c r="AE7" s="4"/>
      <c r="AF7" s="4"/>
      <c r="AG7" s="2">
        <f t="shared" si="0"/>
        <v>122</v>
      </c>
      <c r="AH7" s="5">
        <f>SUM(AG7*3)</f>
        <v>366</v>
      </c>
    </row>
    <row r="8" spans="1:34" ht="28.8" x14ac:dyDescent="0.3">
      <c r="A8" s="7" t="s">
        <v>8</v>
      </c>
      <c r="B8" s="4"/>
      <c r="C8" s="4"/>
      <c r="D8" s="4"/>
      <c r="E8" s="4"/>
      <c r="F8" s="4">
        <v>33</v>
      </c>
      <c r="G8" s="4"/>
      <c r="H8" s="4"/>
      <c r="I8" s="4"/>
      <c r="J8" s="4"/>
      <c r="K8" s="4"/>
      <c r="L8" s="4"/>
      <c r="M8" s="4">
        <v>33</v>
      </c>
      <c r="N8" s="4"/>
      <c r="O8" s="4"/>
      <c r="P8" s="4"/>
      <c r="Q8" s="4"/>
      <c r="R8" s="4"/>
      <c r="S8" s="4"/>
      <c r="T8" s="4"/>
      <c r="U8" s="4">
        <v>26</v>
      </c>
      <c r="V8" s="4"/>
      <c r="W8" s="4"/>
      <c r="X8" s="4"/>
      <c r="Y8" s="4"/>
      <c r="Z8" s="4"/>
      <c r="AA8" s="4">
        <v>30</v>
      </c>
      <c r="AB8" s="4"/>
      <c r="AC8" s="4"/>
      <c r="AD8" s="4"/>
      <c r="AE8" s="4"/>
      <c r="AF8" s="4"/>
      <c r="AG8" s="2">
        <f t="shared" si="0"/>
        <v>122</v>
      </c>
      <c r="AH8" s="5">
        <f>SUM(AG8*3.14)</f>
        <v>383.08000000000004</v>
      </c>
    </row>
    <row r="9" spans="1:34" ht="28.8" x14ac:dyDescent="0.3">
      <c r="A9" s="7" t="s">
        <v>9</v>
      </c>
      <c r="B9" s="4"/>
      <c r="C9" s="4"/>
      <c r="D9" s="4"/>
      <c r="E9" s="4">
        <v>15</v>
      </c>
      <c r="F9" s="4"/>
      <c r="G9" s="4">
        <v>21</v>
      </c>
      <c r="H9" s="4">
        <v>22</v>
      </c>
      <c r="I9" s="4"/>
      <c r="J9" s="4"/>
      <c r="K9" s="4"/>
      <c r="L9" s="4">
        <v>22</v>
      </c>
      <c r="M9" s="4"/>
      <c r="N9" s="4">
        <v>24</v>
      </c>
      <c r="O9" s="4">
        <v>30</v>
      </c>
      <c r="P9" s="4"/>
      <c r="Q9" s="4"/>
      <c r="R9" s="4"/>
      <c r="S9" s="4"/>
      <c r="T9" s="4"/>
      <c r="U9" s="4">
        <v>25</v>
      </c>
      <c r="V9" s="4">
        <v>21</v>
      </c>
      <c r="W9" s="4"/>
      <c r="X9" s="4"/>
      <c r="Y9" s="4"/>
      <c r="Z9" s="4"/>
      <c r="AA9" s="4"/>
      <c r="AB9" s="4">
        <v>22</v>
      </c>
      <c r="AC9" s="4">
        <v>19</v>
      </c>
      <c r="AD9" s="4"/>
      <c r="AE9" s="4"/>
      <c r="AF9" s="4"/>
      <c r="AG9" s="2">
        <f>SUM(B9:AF9)*3</f>
        <v>663</v>
      </c>
      <c r="AH9" s="5">
        <f>SUM(AG9*3.04)</f>
        <v>2015.52</v>
      </c>
    </row>
    <row r="10" spans="1:34" ht="28.8" x14ac:dyDescent="0.3">
      <c r="A10" s="7" t="s">
        <v>10</v>
      </c>
      <c r="B10" s="4"/>
      <c r="C10" s="4"/>
      <c r="D10" s="4"/>
      <c r="E10" s="4">
        <v>15</v>
      </c>
      <c r="F10" s="4"/>
      <c r="G10" s="4">
        <v>21</v>
      </c>
      <c r="H10" s="4">
        <v>22</v>
      </c>
      <c r="I10" s="4"/>
      <c r="J10" s="4"/>
      <c r="K10" s="4"/>
      <c r="L10" s="4">
        <v>22</v>
      </c>
      <c r="M10" s="4"/>
      <c r="N10" s="4">
        <v>24</v>
      </c>
      <c r="O10" s="4">
        <v>29</v>
      </c>
      <c r="P10" s="4"/>
      <c r="Q10" s="4"/>
      <c r="R10" s="4"/>
      <c r="S10" s="4"/>
      <c r="T10" s="4"/>
      <c r="U10" s="4">
        <v>25</v>
      </c>
      <c r="V10" s="4">
        <v>21</v>
      </c>
      <c r="W10" s="4"/>
      <c r="X10" s="4"/>
      <c r="Y10" s="4"/>
      <c r="Z10" s="4"/>
      <c r="AA10" s="4"/>
      <c r="AB10" s="4">
        <v>22</v>
      </c>
      <c r="AC10" s="4">
        <v>19</v>
      </c>
      <c r="AD10" s="4"/>
      <c r="AE10" s="4"/>
      <c r="AF10" s="4"/>
      <c r="AG10" s="2">
        <f>SUM(B10:AF10)*3</f>
        <v>660</v>
      </c>
      <c r="AH10" s="5">
        <f>SUM(AG10*1.53)</f>
        <v>1009.8000000000001</v>
      </c>
    </row>
    <row r="11" spans="1:34" ht="28.8" x14ac:dyDescent="0.3">
      <c r="A11" s="7" t="s">
        <v>11</v>
      </c>
      <c r="B11" s="4"/>
      <c r="C11" s="4"/>
      <c r="D11" s="4"/>
      <c r="E11" s="4">
        <v>15</v>
      </c>
      <c r="F11" s="4"/>
      <c r="G11" s="4">
        <v>21</v>
      </c>
      <c r="H11" s="4">
        <v>22</v>
      </c>
      <c r="I11" s="4"/>
      <c r="J11" s="4"/>
      <c r="K11" s="4"/>
      <c r="L11" s="4">
        <v>22</v>
      </c>
      <c r="M11" s="4"/>
      <c r="N11" s="4">
        <v>24</v>
      </c>
      <c r="O11" s="4">
        <v>29</v>
      </c>
      <c r="P11" s="4"/>
      <c r="Q11" s="4"/>
      <c r="R11" s="4"/>
      <c r="S11" s="4"/>
      <c r="T11" s="4"/>
      <c r="U11" s="4">
        <v>25</v>
      </c>
      <c r="V11" s="4">
        <v>21</v>
      </c>
      <c r="W11" s="4"/>
      <c r="X11" s="4"/>
      <c r="Y11" s="4"/>
      <c r="Z11" s="4"/>
      <c r="AA11" s="4"/>
      <c r="AB11" s="4">
        <v>22</v>
      </c>
      <c r="AC11" s="4">
        <v>19</v>
      </c>
      <c r="AD11" s="4"/>
      <c r="AE11" s="4"/>
      <c r="AF11" s="4"/>
      <c r="AG11" s="2">
        <f>SUM(B11:AF11)</f>
        <v>220</v>
      </c>
      <c r="AH11" s="5">
        <f>SUM(AG11*5.62)</f>
        <v>1236.4000000000001</v>
      </c>
    </row>
    <row r="12" spans="1:34" ht="43.2" x14ac:dyDescent="0.3">
      <c r="A12" s="7" t="s">
        <v>12</v>
      </c>
      <c r="B12" s="10"/>
      <c r="C12" s="10"/>
      <c r="D12" s="10"/>
      <c r="E12" s="10">
        <v>2040</v>
      </c>
      <c r="F12" s="10"/>
      <c r="G12" s="10">
        <v>2960</v>
      </c>
      <c r="H12" s="10">
        <v>2240</v>
      </c>
      <c r="I12" s="10"/>
      <c r="J12" s="10"/>
      <c r="K12" s="10"/>
      <c r="L12" s="10">
        <v>2210</v>
      </c>
      <c r="M12" s="10"/>
      <c r="N12" s="10">
        <v>2260</v>
      </c>
      <c r="O12" s="10">
        <v>2980</v>
      </c>
      <c r="P12" s="10"/>
      <c r="Q12" s="10"/>
      <c r="R12" s="10"/>
      <c r="S12" s="10"/>
      <c r="T12" s="10"/>
      <c r="U12" s="10">
        <v>2330</v>
      </c>
      <c r="V12" s="10">
        <v>2140</v>
      </c>
      <c r="W12" s="10"/>
      <c r="X12" s="10"/>
      <c r="Y12" s="10"/>
      <c r="Z12" s="10"/>
      <c r="AA12" s="10"/>
      <c r="AB12" s="10">
        <v>2440</v>
      </c>
      <c r="AC12" s="10">
        <v>2600</v>
      </c>
      <c r="AD12" s="10"/>
      <c r="AE12" s="10"/>
      <c r="AF12" s="12"/>
      <c r="AG12" s="8">
        <f>SUM(B12:AF12)</f>
        <v>24200</v>
      </c>
      <c r="AH12" s="5">
        <v>53.53</v>
      </c>
    </row>
    <row r="13" spans="1:34" ht="28.8" x14ac:dyDescent="0.3">
      <c r="A13" s="7" t="s">
        <v>13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G13" s="2">
        <f t="shared" ref="AG13:AG17" si="1">SUM(B13:AF13)</f>
        <v>62</v>
      </c>
      <c r="AH13" s="5">
        <f>SUM(AG13*5.62)</f>
        <v>348.44</v>
      </c>
    </row>
    <row r="14" spans="1:34" ht="37.200000000000003" customHeight="1" x14ac:dyDescent="0.3">
      <c r="A14" s="9" t="s">
        <v>14</v>
      </c>
      <c r="B14" s="10"/>
      <c r="C14" s="10"/>
      <c r="D14" s="10"/>
      <c r="E14" s="10"/>
      <c r="F14" s="10">
        <v>11180</v>
      </c>
      <c r="G14" s="10"/>
      <c r="H14" s="10"/>
      <c r="I14" s="10"/>
      <c r="J14" s="10"/>
      <c r="K14" s="10"/>
      <c r="L14" s="10"/>
      <c r="M14" s="10">
        <v>8950</v>
      </c>
      <c r="N14" s="10"/>
      <c r="O14" s="10"/>
      <c r="P14" s="10"/>
      <c r="Q14" s="10"/>
      <c r="R14" s="10"/>
      <c r="S14" s="10"/>
      <c r="T14" s="10"/>
      <c r="U14" s="10">
        <v>7110</v>
      </c>
      <c r="V14" s="10"/>
      <c r="W14" s="10"/>
      <c r="X14" s="10"/>
      <c r="Y14" s="10"/>
      <c r="Z14" s="10"/>
      <c r="AA14" s="10">
        <v>12610</v>
      </c>
      <c r="AB14" s="10"/>
      <c r="AC14" s="10"/>
      <c r="AD14" s="10"/>
      <c r="AE14" s="10"/>
      <c r="AF14" s="10"/>
      <c r="AG14" s="8">
        <f t="shared" si="1"/>
        <v>39850</v>
      </c>
      <c r="AH14" s="5"/>
    </row>
    <row r="15" spans="1:34" ht="30" x14ac:dyDescent="0.3">
      <c r="A15" s="9" t="s">
        <v>26</v>
      </c>
      <c r="B15" s="10"/>
      <c r="C15" s="10"/>
      <c r="D15" s="10"/>
      <c r="E15" s="10">
        <f>SUM(E16:E17)</f>
        <v>3070</v>
      </c>
      <c r="F15" s="10"/>
      <c r="G15" s="10">
        <f t="shared" ref="G15:AC15" si="2">SUM(G16:G17)</f>
        <v>3590</v>
      </c>
      <c r="H15" s="10">
        <f t="shared" si="2"/>
        <v>3540</v>
      </c>
      <c r="I15" s="10"/>
      <c r="J15" s="10"/>
      <c r="K15" s="10"/>
      <c r="L15" s="10">
        <f t="shared" si="2"/>
        <v>2720</v>
      </c>
      <c r="M15" s="10"/>
      <c r="N15" s="10">
        <f t="shared" si="2"/>
        <v>4080</v>
      </c>
      <c r="O15" s="10">
        <f t="shared" si="2"/>
        <v>3890</v>
      </c>
      <c r="P15" s="10"/>
      <c r="Q15" s="10"/>
      <c r="R15" s="10"/>
      <c r="S15" s="10"/>
      <c r="T15" s="10"/>
      <c r="U15" s="10">
        <f t="shared" si="2"/>
        <v>3800</v>
      </c>
      <c r="V15" s="10">
        <f t="shared" si="2"/>
        <v>3800</v>
      </c>
      <c r="W15" s="10"/>
      <c r="X15" s="10"/>
      <c r="Y15" s="10"/>
      <c r="Z15" s="10"/>
      <c r="AA15" s="10"/>
      <c r="AB15" s="10">
        <f t="shared" si="2"/>
        <v>3670</v>
      </c>
      <c r="AC15" s="10">
        <f t="shared" si="2"/>
        <v>3830</v>
      </c>
      <c r="AD15" s="10"/>
      <c r="AE15" s="10"/>
      <c r="AF15" s="12"/>
      <c r="AG15" s="8">
        <f t="shared" si="1"/>
        <v>35990</v>
      </c>
      <c r="AH15" s="5"/>
    </row>
    <row r="16" spans="1:34" ht="30" x14ac:dyDescent="0.3">
      <c r="A16" s="9" t="s">
        <v>15</v>
      </c>
      <c r="B16" s="10"/>
      <c r="C16" s="10"/>
      <c r="D16" s="10"/>
      <c r="E16" s="10">
        <v>1030</v>
      </c>
      <c r="F16" s="10"/>
      <c r="G16" s="10">
        <v>630</v>
      </c>
      <c r="H16" s="10">
        <v>1300</v>
      </c>
      <c r="I16" s="10"/>
      <c r="J16" s="10"/>
      <c r="K16" s="10"/>
      <c r="L16" s="10">
        <v>510</v>
      </c>
      <c r="M16" s="10"/>
      <c r="N16" s="10">
        <v>1820</v>
      </c>
      <c r="O16" s="10">
        <v>1090</v>
      </c>
      <c r="P16" s="10"/>
      <c r="Q16" s="10"/>
      <c r="R16" s="10"/>
      <c r="S16" s="10"/>
      <c r="T16" s="10"/>
      <c r="U16" s="10">
        <v>1470</v>
      </c>
      <c r="V16" s="10">
        <v>1660</v>
      </c>
      <c r="W16" s="10"/>
      <c r="X16" s="10"/>
      <c r="Y16" s="10"/>
      <c r="Z16" s="10"/>
      <c r="AA16" s="10"/>
      <c r="AB16" s="10">
        <v>1230</v>
      </c>
      <c r="AC16" s="10">
        <v>1230</v>
      </c>
      <c r="AD16" s="10"/>
      <c r="AE16" s="10"/>
      <c r="AF16" s="10"/>
      <c r="AG16" s="8">
        <f t="shared" si="1"/>
        <v>11970</v>
      </c>
      <c r="AH16" s="5"/>
    </row>
    <row r="17" spans="1:34" ht="30" x14ac:dyDescent="0.3">
      <c r="A17" s="9" t="s">
        <v>24</v>
      </c>
      <c r="B17" s="10"/>
      <c r="C17" s="10"/>
      <c r="D17" s="10"/>
      <c r="E17" s="10">
        <v>2040</v>
      </c>
      <c r="F17" s="10"/>
      <c r="G17" s="10">
        <v>2960</v>
      </c>
      <c r="H17" s="10">
        <v>2240</v>
      </c>
      <c r="I17" s="10"/>
      <c r="J17" s="10"/>
      <c r="K17" s="10"/>
      <c r="L17" s="10">
        <v>2210</v>
      </c>
      <c r="M17" s="10"/>
      <c r="N17" s="10">
        <v>2260</v>
      </c>
      <c r="O17" s="10">
        <v>2800</v>
      </c>
      <c r="P17" s="10"/>
      <c r="Q17" s="10"/>
      <c r="R17" s="10"/>
      <c r="S17" s="10"/>
      <c r="T17" s="10"/>
      <c r="U17" s="10">
        <v>2330</v>
      </c>
      <c r="V17" s="10">
        <v>2140</v>
      </c>
      <c r="W17" s="10"/>
      <c r="X17" s="10"/>
      <c r="Y17" s="10"/>
      <c r="Z17" s="10"/>
      <c r="AA17" s="10"/>
      <c r="AB17" s="10">
        <v>2440</v>
      </c>
      <c r="AC17" s="10">
        <v>2600</v>
      </c>
      <c r="AD17" s="10"/>
      <c r="AE17" s="10"/>
      <c r="AF17" s="10"/>
      <c r="AG17" s="8">
        <f t="shared" si="1"/>
        <v>24020</v>
      </c>
      <c r="AH17" s="5"/>
    </row>
    <row r="18" spans="1:34" ht="34.950000000000003" customHeight="1" x14ac:dyDescent="0.3">
      <c r="A18" s="9" t="s">
        <v>16</v>
      </c>
      <c r="B18" s="18">
        <f>SUM(AH2:AH16)</f>
        <v>6895.7099999999991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20" spans="1:34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</sheetData>
  <mergeCells count="2">
    <mergeCell ref="B18:AH18"/>
    <mergeCell ref="A20:AH20"/>
  </mergeCells>
  <pageMargins left="0.11811023622047245" right="0.11811023622047245" top="0.39370078740157483" bottom="0.39370078740157483" header="0.31496062992125984" footer="0.31496062992125984"/>
  <pageSetup paperSize="9" scale="7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workbookViewId="0">
      <pane ySplit="1" topLeftCell="A2" activePane="bottomLeft" state="frozen"/>
      <selection pane="bottomLeft" activeCell="M9" sqref="M9"/>
    </sheetView>
  </sheetViews>
  <sheetFormatPr defaultRowHeight="14.4" x14ac:dyDescent="0.3"/>
  <cols>
    <col min="1" max="1" width="41.109375" customWidth="1"/>
    <col min="2" max="31" width="4.33203125" style="11" customWidth="1"/>
    <col min="32" max="32" width="8.88671875" style="11"/>
    <col min="33" max="33" width="10.109375" bestFit="1" customWidth="1"/>
  </cols>
  <sheetData>
    <row r="1" spans="1:33" ht="26.4" customHeight="1" x14ac:dyDescent="0.3">
      <c r="A1" s="1" t="s">
        <v>22</v>
      </c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  <c r="R1" s="15">
        <v>17</v>
      </c>
      <c r="S1" s="15">
        <v>18</v>
      </c>
      <c r="T1" s="15">
        <v>19</v>
      </c>
      <c r="U1" s="15">
        <v>20</v>
      </c>
      <c r="V1" s="15">
        <v>21</v>
      </c>
      <c r="W1" s="15">
        <v>22</v>
      </c>
      <c r="X1" s="15">
        <v>23</v>
      </c>
      <c r="Y1" s="15">
        <v>24</v>
      </c>
      <c r="Z1" s="15">
        <v>25</v>
      </c>
      <c r="AA1" s="15">
        <v>26</v>
      </c>
      <c r="AB1" s="15">
        <v>27</v>
      </c>
      <c r="AC1" s="15">
        <v>28</v>
      </c>
      <c r="AD1" s="15">
        <v>29</v>
      </c>
      <c r="AE1" s="15">
        <v>30</v>
      </c>
      <c r="AF1" s="2" t="s">
        <v>0</v>
      </c>
      <c r="AG1" s="2" t="s">
        <v>1</v>
      </c>
    </row>
    <row r="2" spans="1:33" ht="19.95" customHeight="1" x14ac:dyDescent="0.3">
      <c r="A2" s="13" t="s">
        <v>2</v>
      </c>
      <c r="B2" s="17">
        <v>2</v>
      </c>
      <c r="C2" s="17">
        <v>1</v>
      </c>
      <c r="D2" s="17">
        <v>0</v>
      </c>
      <c r="E2" s="17">
        <v>0</v>
      </c>
      <c r="F2" s="17">
        <v>1</v>
      </c>
      <c r="G2" s="17">
        <v>2</v>
      </c>
      <c r="H2" s="17">
        <v>2</v>
      </c>
      <c r="I2" s="17">
        <v>2</v>
      </c>
      <c r="J2" s="17">
        <v>1</v>
      </c>
      <c r="K2" s="17">
        <v>1</v>
      </c>
      <c r="L2" s="17">
        <v>1</v>
      </c>
      <c r="M2" s="17">
        <v>2</v>
      </c>
      <c r="N2" s="17">
        <v>2</v>
      </c>
      <c r="O2" s="17">
        <v>2</v>
      </c>
      <c r="P2" s="17">
        <v>3</v>
      </c>
      <c r="Q2" s="17">
        <v>2</v>
      </c>
      <c r="R2" s="17">
        <v>0</v>
      </c>
      <c r="S2" s="17">
        <v>1</v>
      </c>
      <c r="T2" s="17">
        <v>2</v>
      </c>
      <c r="U2" s="17">
        <v>2</v>
      </c>
      <c r="V2" s="17">
        <v>3</v>
      </c>
      <c r="W2" s="17">
        <v>4</v>
      </c>
      <c r="X2" s="17">
        <v>4</v>
      </c>
      <c r="Y2" s="17">
        <v>3</v>
      </c>
      <c r="Z2" s="17">
        <v>6</v>
      </c>
      <c r="AA2" s="17">
        <v>5</v>
      </c>
      <c r="AB2" s="17">
        <v>5</v>
      </c>
      <c r="AC2" s="17">
        <v>5</v>
      </c>
      <c r="AD2" s="17">
        <v>6</v>
      </c>
      <c r="AE2" s="17">
        <v>5</v>
      </c>
      <c r="AF2" s="14">
        <f t="shared" ref="AF2:AF8" si="0">SUM(B2:AE2)</f>
        <v>75</v>
      </c>
      <c r="AG2" s="5"/>
    </row>
    <row r="3" spans="1:33" ht="43.2" x14ac:dyDescent="0.3">
      <c r="A3" s="6" t="s">
        <v>3</v>
      </c>
      <c r="B3" s="16">
        <v>3</v>
      </c>
      <c r="C3" s="16">
        <v>3</v>
      </c>
      <c r="D3" s="16">
        <v>2</v>
      </c>
      <c r="E3" s="16">
        <v>4</v>
      </c>
      <c r="F3" s="16">
        <v>2</v>
      </c>
      <c r="G3" s="16">
        <v>0</v>
      </c>
      <c r="H3" s="16">
        <v>0</v>
      </c>
      <c r="I3" s="16">
        <v>2</v>
      </c>
      <c r="J3" s="16">
        <v>2</v>
      </c>
      <c r="K3" s="16">
        <v>3</v>
      </c>
      <c r="L3" s="16">
        <v>4</v>
      </c>
      <c r="M3" s="16">
        <v>3</v>
      </c>
      <c r="N3" s="16">
        <v>0</v>
      </c>
      <c r="O3" s="16">
        <v>0</v>
      </c>
      <c r="P3" s="16">
        <v>3</v>
      </c>
      <c r="Q3" s="16">
        <v>3</v>
      </c>
      <c r="R3" s="16">
        <v>3</v>
      </c>
      <c r="S3" s="16">
        <v>3</v>
      </c>
      <c r="T3" s="16">
        <v>4</v>
      </c>
      <c r="U3" s="16">
        <v>0</v>
      </c>
      <c r="V3" s="16">
        <v>0</v>
      </c>
      <c r="W3" s="16">
        <v>0</v>
      </c>
      <c r="X3" s="16">
        <v>0</v>
      </c>
      <c r="Y3" s="16">
        <v>3</v>
      </c>
      <c r="Z3" s="16">
        <v>3</v>
      </c>
      <c r="AA3" s="16">
        <v>3</v>
      </c>
      <c r="AB3" s="16">
        <v>0</v>
      </c>
      <c r="AC3" s="16">
        <v>0</v>
      </c>
      <c r="AD3" s="16">
        <v>3</v>
      </c>
      <c r="AE3" s="16">
        <v>3</v>
      </c>
      <c r="AF3" s="2">
        <f t="shared" si="0"/>
        <v>59</v>
      </c>
      <c r="AG3" s="5">
        <f>SUM(AF3*6.15)</f>
        <v>362.85</v>
      </c>
    </row>
    <row r="4" spans="1:33" ht="57.6" x14ac:dyDescent="0.3">
      <c r="A4" s="7" t="s">
        <v>4</v>
      </c>
      <c r="B4" s="4">
        <v>1</v>
      </c>
      <c r="C4" s="4">
        <v>1</v>
      </c>
      <c r="D4" s="4">
        <v>1</v>
      </c>
      <c r="E4" s="4">
        <v>2</v>
      </c>
      <c r="F4" s="4">
        <v>1</v>
      </c>
      <c r="G4" s="4">
        <v>0</v>
      </c>
      <c r="H4" s="4">
        <v>0</v>
      </c>
      <c r="I4" s="4">
        <v>1</v>
      </c>
      <c r="J4" s="4">
        <v>1</v>
      </c>
      <c r="K4" s="4">
        <v>1</v>
      </c>
      <c r="L4" s="4">
        <v>2</v>
      </c>
      <c r="M4" s="4">
        <v>2</v>
      </c>
      <c r="N4" s="4">
        <v>0</v>
      </c>
      <c r="O4" s="4">
        <v>0</v>
      </c>
      <c r="P4" s="4">
        <v>1</v>
      </c>
      <c r="Q4" s="4">
        <v>1</v>
      </c>
      <c r="R4" s="4">
        <v>2</v>
      </c>
      <c r="S4" s="4">
        <v>2</v>
      </c>
      <c r="T4" s="4">
        <v>2</v>
      </c>
      <c r="U4" s="4">
        <v>0</v>
      </c>
      <c r="V4" s="4">
        <v>0</v>
      </c>
      <c r="W4" s="4">
        <v>0</v>
      </c>
      <c r="X4" s="4">
        <v>0</v>
      </c>
      <c r="Y4" s="4">
        <v>1</v>
      </c>
      <c r="Z4" s="4">
        <v>1</v>
      </c>
      <c r="AA4" s="4">
        <v>1</v>
      </c>
      <c r="AB4" s="4">
        <v>0</v>
      </c>
      <c r="AC4" s="4">
        <v>0</v>
      </c>
      <c r="AD4" s="4">
        <v>2</v>
      </c>
      <c r="AE4" s="4">
        <v>1</v>
      </c>
      <c r="AF4" s="2">
        <f t="shared" si="0"/>
        <v>27</v>
      </c>
      <c r="AG4" s="5">
        <f>SUM(AF4*2.7)</f>
        <v>72.900000000000006</v>
      </c>
    </row>
    <row r="5" spans="1:33" ht="28.8" x14ac:dyDescent="0.3">
      <c r="A5" s="7" t="s">
        <v>5</v>
      </c>
      <c r="B5" s="4">
        <v>4</v>
      </c>
      <c r="C5" s="4">
        <v>2</v>
      </c>
      <c r="D5" s="4">
        <v>2</v>
      </c>
      <c r="E5" s="4">
        <v>0</v>
      </c>
      <c r="F5" s="4">
        <v>1</v>
      </c>
      <c r="G5" s="4">
        <v>1</v>
      </c>
      <c r="H5" s="4">
        <v>1</v>
      </c>
      <c r="I5" s="4">
        <v>2</v>
      </c>
      <c r="J5" s="4">
        <v>0</v>
      </c>
      <c r="K5" s="4">
        <v>4</v>
      </c>
      <c r="L5" s="4">
        <v>2</v>
      </c>
      <c r="M5" s="4">
        <v>1</v>
      </c>
      <c r="N5" s="4">
        <v>2</v>
      </c>
      <c r="O5" s="4">
        <v>1</v>
      </c>
      <c r="P5" s="4">
        <v>1</v>
      </c>
      <c r="Q5" s="4">
        <v>2</v>
      </c>
      <c r="R5" s="4">
        <v>1</v>
      </c>
      <c r="S5" s="4">
        <v>9</v>
      </c>
      <c r="T5" s="4">
        <v>8</v>
      </c>
      <c r="U5" s="4">
        <v>4</v>
      </c>
      <c r="V5" s="4">
        <v>5</v>
      </c>
      <c r="W5" s="4">
        <v>5</v>
      </c>
      <c r="X5" s="4">
        <v>5</v>
      </c>
      <c r="Y5" s="4">
        <v>7</v>
      </c>
      <c r="Z5" s="4">
        <v>7</v>
      </c>
      <c r="AA5" s="4">
        <v>5</v>
      </c>
      <c r="AB5" s="4">
        <v>4</v>
      </c>
      <c r="AC5" s="4">
        <v>4</v>
      </c>
      <c r="AD5" s="4">
        <v>6</v>
      </c>
      <c r="AE5" s="4">
        <v>2</v>
      </c>
      <c r="AF5" s="2">
        <f t="shared" si="0"/>
        <v>98</v>
      </c>
      <c r="AG5" s="5">
        <f>SUM(AF5*2.81)</f>
        <v>275.38</v>
      </c>
    </row>
    <row r="6" spans="1:33" ht="43.2" x14ac:dyDescent="0.3">
      <c r="A6" s="7" t="s">
        <v>6</v>
      </c>
      <c r="B6" s="4">
        <v>19</v>
      </c>
      <c r="C6" s="4">
        <v>16</v>
      </c>
      <c r="D6" s="4">
        <v>13</v>
      </c>
      <c r="E6" s="4">
        <v>21</v>
      </c>
      <c r="F6" s="4">
        <v>14</v>
      </c>
      <c r="G6" s="4">
        <v>1</v>
      </c>
      <c r="H6" s="4">
        <v>1</v>
      </c>
      <c r="I6" s="4">
        <v>13</v>
      </c>
      <c r="J6" s="4">
        <v>11</v>
      </c>
      <c r="K6" s="4">
        <v>18</v>
      </c>
      <c r="L6" s="4">
        <v>20</v>
      </c>
      <c r="M6" s="4">
        <v>17</v>
      </c>
      <c r="N6" s="4">
        <v>2</v>
      </c>
      <c r="O6" s="4">
        <v>1</v>
      </c>
      <c r="P6" s="4">
        <v>14</v>
      </c>
      <c r="Q6" s="4">
        <v>15</v>
      </c>
      <c r="R6" s="4">
        <v>19</v>
      </c>
      <c r="S6" s="4">
        <v>26</v>
      </c>
      <c r="T6" s="4">
        <v>27</v>
      </c>
      <c r="U6" s="4">
        <v>4</v>
      </c>
      <c r="V6" s="4">
        <v>5</v>
      </c>
      <c r="W6" s="4">
        <v>5</v>
      </c>
      <c r="X6" s="4">
        <v>5</v>
      </c>
      <c r="Y6" s="4">
        <v>20</v>
      </c>
      <c r="Z6" s="4">
        <v>21</v>
      </c>
      <c r="AA6" s="4">
        <v>18</v>
      </c>
      <c r="AB6" s="4">
        <v>4</v>
      </c>
      <c r="AC6" s="4">
        <v>4</v>
      </c>
      <c r="AD6" s="4">
        <v>23</v>
      </c>
      <c r="AE6" s="4">
        <v>17</v>
      </c>
      <c r="AF6" s="2">
        <f t="shared" si="0"/>
        <v>394</v>
      </c>
      <c r="AG6" s="5">
        <f>SUM(AF6*6.3)</f>
        <v>2482.1999999999998</v>
      </c>
    </row>
    <row r="7" spans="1:33" ht="28.8" x14ac:dyDescent="0.3">
      <c r="A7" s="7" t="s">
        <v>7</v>
      </c>
      <c r="B7" s="4"/>
      <c r="C7" s="4">
        <v>24</v>
      </c>
      <c r="D7" s="4"/>
      <c r="E7" s="4"/>
      <c r="F7" s="4"/>
      <c r="G7" s="4"/>
      <c r="H7" s="4"/>
      <c r="I7" s="4"/>
      <c r="J7" s="4"/>
      <c r="K7" s="4">
        <v>27</v>
      </c>
      <c r="L7" s="4"/>
      <c r="M7" s="4"/>
      <c r="N7" s="4"/>
      <c r="O7" s="4"/>
      <c r="P7" s="4"/>
      <c r="Q7" s="4"/>
      <c r="R7" s="4">
        <v>24</v>
      </c>
      <c r="S7" s="4"/>
      <c r="T7" s="4"/>
      <c r="U7" s="4"/>
      <c r="V7" s="4"/>
      <c r="W7" s="4"/>
      <c r="X7" s="4"/>
      <c r="Y7" s="4"/>
      <c r="Z7" s="4">
        <v>28</v>
      </c>
      <c r="AA7" s="4"/>
      <c r="AB7" s="4"/>
      <c r="AC7" s="4"/>
      <c r="AD7" s="4"/>
      <c r="AE7" s="4"/>
      <c r="AF7" s="2">
        <f t="shared" si="0"/>
        <v>103</v>
      </c>
      <c r="AG7" s="5">
        <f>SUM(AF7*3)</f>
        <v>309</v>
      </c>
    </row>
    <row r="8" spans="1:33" ht="28.8" x14ac:dyDescent="0.3">
      <c r="A8" s="7" t="s">
        <v>8</v>
      </c>
      <c r="B8" s="4"/>
      <c r="C8" s="4">
        <v>24</v>
      </c>
      <c r="D8" s="4"/>
      <c r="E8" s="4"/>
      <c r="F8" s="4"/>
      <c r="G8" s="4"/>
      <c r="H8" s="4"/>
      <c r="I8" s="4"/>
      <c r="J8" s="4"/>
      <c r="K8" s="4">
        <v>27</v>
      </c>
      <c r="L8" s="4"/>
      <c r="M8" s="4"/>
      <c r="N8" s="4"/>
      <c r="O8" s="4"/>
      <c r="P8" s="4"/>
      <c r="Q8" s="4"/>
      <c r="R8" s="4">
        <v>24</v>
      </c>
      <c r="S8" s="4"/>
      <c r="T8" s="4"/>
      <c r="U8" s="4"/>
      <c r="V8" s="4"/>
      <c r="W8" s="4"/>
      <c r="X8" s="4"/>
      <c r="Y8" s="4"/>
      <c r="Z8" s="4">
        <v>28</v>
      </c>
      <c r="AA8" s="4"/>
      <c r="AB8" s="4"/>
      <c r="AC8" s="4"/>
      <c r="AD8" s="4"/>
      <c r="AE8" s="4"/>
      <c r="AF8" s="2">
        <f t="shared" si="0"/>
        <v>103</v>
      </c>
      <c r="AG8" s="5">
        <f>SUM(AF8*3.14)</f>
        <v>323.42</v>
      </c>
    </row>
    <row r="9" spans="1:33" ht="28.8" x14ac:dyDescent="0.3">
      <c r="A9" s="7" t="s">
        <v>9</v>
      </c>
      <c r="B9" s="4"/>
      <c r="C9" s="4"/>
      <c r="D9" s="4">
        <v>20</v>
      </c>
      <c r="E9" s="4">
        <v>17</v>
      </c>
      <c r="F9" s="4">
        <v>22</v>
      </c>
      <c r="G9" s="4"/>
      <c r="H9" s="4"/>
      <c r="I9" s="4"/>
      <c r="J9" s="4"/>
      <c r="K9" s="4"/>
      <c r="L9" s="4">
        <v>19</v>
      </c>
      <c r="M9" s="4">
        <v>18</v>
      </c>
      <c r="N9" s="4"/>
      <c r="O9" s="4"/>
      <c r="P9" s="4">
        <v>30</v>
      </c>
      <c r="Q9" s="4"/>
      <c r="R9" s="4"/>
      <c r="S9" s="4">
        <v>25</v>
      </c>
      <c r="T9" s="4">
        <v>32</v>
      </c>
      <c r="U9" s="4"/>
      <c r="V9" s="4"/>
      <c r="W9" s="4"/>
      <c r="X9" s="4"/>
      <c r="Y9" s="4"/>
      <c r="Z9" s="4"/>
      <c r="AA9" s="4">
        <v>24</v>
      </c>
      <c r="AB9" s="4"/>
      <c r="AC9" s="4"/>
      <c r="AD9" s="4">
        <v>19</v>
      </c>
      <c r="AE9" s="4"/>
      <c r="AF9" s="2">
        <f>SUM(B9:AE9)*3</f>
        <v>678</v>
      </c>
      <c r="AG9" s="5">
        <f>SUM(AF9*3.04)</f>
        <v>2061.12</v>
      </c>
    </row>
    <row r="10" spans="1:33" ht="28.8" x14ac:dyDescent="0.3">
      <c r="A10" s="7" t="s">
        <v>10</v>
      </c>
      <c r="B10" s="4"/>
      <c r="C10" s="4"/>
      <c r="D10" s="4">
        <v>20</v>
      </c>
      <c r="E10" s="4">
        <v>17</v>
      </c>
      <c r="F10" s="4">
        <v>22</v>
      </c>
      <c r="G10" s="4"/>
      <c r="H10" s="4"/>
      <c r="I10" s="4"/>
      <c r="J10" s="4"/>
      <c r="K10" s="4"/>
      <c r="L10" s="4">
        <v>18</v>
      </c>
      <c r="M10" s="4">
        <v>15</v>
      </c>
      <c r="N10" s="4"/>
      <c r="O10" s="4"/>
      <c r="P10" s="4">
        <v>30</v>
      </c>
      <c r="Q10" s="4"/>
      <c r="R10" s="4"/>
      <c r="S10" s="4">
        <v>25</v>
      </c>
      <c r="T10" s="4">
        <v>32</v>
      </c>
      <c r="U10" s="4"/>
      <c r="V10" s="4"/>
      <c r="W10" s="4"/>
      <c r="X10" s="4"/>
      <c r="Y10" s="4"/>
      <c r="Z10" s="4"/>
      <c r="AA10" s="4">
        <v>24</v>
      </c>
      <c r="AB10" s="4"/>
      <c r="AC10" s="4"/>
      <c r="AD10" s="4">
        <v>19</v>
      </c>
      <c r="AE10" s="4"/>
      <c r="AF10" s="2">
        <f>SUM(B10:AE10)*3</f>
        <v>666</v>
      </c>
      <c r="AG10" s="5">
        <f>SUM(AF10*1.53)</f>
        <v>1018.98</v>
      </c>
    </row>
    <row r="11" spans="1:33" ht="28.8" x14ac:dyDescent="0.3">
      <c r="A11" s="7" t="s">
        <v>11</v>
      </c>
      <c r="B11" s="4"/>
      <c r="C11" s="4"/>
      <c r="D11" s="4">
        <v>20</v>
      </c>
      <c r="E11" s="4">
        <v>17</v>
      </c>
      <c r="F11" s="4">
        <v>22</v>
      </c>
      <c r="G11" s="4"/>
      <c r="H11" s="4"/>
      <c r="I11" s="4"/>
      <c r="J11" s="4"/>
      <c r="K11" s="4"/>
      <c r="L11" s="4">
        <v>18</v>
      </c>
      <c r="M11" s="4">
        <v>15</v>
      </c>
      <c r="N11" s="4"/>
      <c r="O11" s="4"/>
      <c r="P11" s="4">
        <v>30</v>
      </c>
      <c r="Q11" s="4"/>
      <c r="R11" s="4"/>
      <c r="S11" s="4">
        <v>25</v>
      </c>
      <c r="T11" s="4">
        <v>32</v>
      </c>
      <c r="U11" s="4"/>
      <c r="V11" s="4"/>
      <c r="W11" s="4"/>
      <c r="X11" s="4"/>
      <c r="Y11" s="4"/>
      <c r="Z11" s="4"/>
      <c r="AA11" s="4">
        <v>24</v>
      </c>
      <c r="AB11" s="4"/>
      <c r="AC11" s="4"/>
      <c r="AD11" s="4">
        <v>19</v>
      </c>
      <c r="AE11" s="4"/>
      <c r="AF11" s="2">
        <f t="shared" ref="AF11:AF17" si="1">SUM(B11:AE11)</f>
        <v>222</v>
      </c>
      <c r="AG11" s="5">
        <f>SUM(AF11*5.62)</f>
        <v>1247.6400000000001</v>
      </c>
    </row>
    <row r="12" spans="1:33" ht="43.2" x14ac:dyDescent="0.3">
      <c r="A12" s="7" t="s">
        <v>12</v>
      </c>
      <c r="B12" s="10"/>
      <c r="C12" s="10"/>
      <c r="D12" s="10">
        <v>2070</v>
      </c>
      <c r="E12" s="10">
        <v>2290</v>
      </c>
      <c r="F12" s="10">
        <v>2080</v>
      </c>
      <c r="G12" s="10"/>
      <c r="H12" s="10"/>
      <c r="I12" s="10"/>
      <c r="J12" s="10"/>
      <c r="K12" s="10"/>
      <c r="L12" s="10">
        <v>1870</v>
      </c>
      <c r="M12" s="10">
        <v>1130</v>
      </c>
      <c r="N12" s="10"/>
      <c r="O12" s="10"/>
      <c r="P12" s="10">
        <v>3280</v>
      </c>
      <c r="Q12" s="10"/>
      <c r="R12" s="10"/>
      <c r="S12" s="10">
        <v>1710</v>
      </c>
      <c r="T12" s="10">
        <v>2870</v>
      </c>
      <c r="U12" s="10"/>
      <c r="V12" s="10"/>
      <c r="W12" s="10"/>
      <c r="X12" s="10"/>
      <c r="Y12" s="10"/>
      <c r="Z12" s="10"/>
      <c r="AA12" s="10">
        <v>1980</v>
      </c>
      <c r="AB12" s="10"/>
      <c r="AC12" s="10"/>
      <c r="AD12" s="10">
        <v>2700</v>
      </c>
      <c r="AE12" s="10"/>
      <c r="AF12" s="8">
        <f t="shared" si="1"/>
        <v>21980</v>
      </c>
      <c r="AG12" s="5">
        <v>48.61</v>
      </c>
    </row>
    <row r="13" spans="1:33" ht="28.8" x14ac:dyDescent="0.3">
      <c r="A13" s="7" t="s">
        <v>13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2">
        <f t="shared" si="1"/>
        <v>60</v>
      </c>
      <c r="AG13" s="5">
        <f>SUM(AF13*5.62)</f>
        <v>337.2</v>
      </c>
    </row>
    <row r="14" spans="1:33" ht="37.200000000000003" customHeight="1" x14ac:dyDescent="0.3">
      <c r="A14" s="9" t="s">
        <v>14</v>
      </c>
      <c r="B14" s="10"/>
      <c r="C14" s="10">
        <v>6620</v>
      </c>
      <c r="D14" s="10"/>
      <c r="E14" s="10"/>
      <c r="F14" s="10"/>
      <c r="G14" s="10"/>
      <c r="H14" s="10"/>
      <c r="I14" s="10"/>
      <c r="J14" s="10"/>
      <c r="K14" s="10">
        <v>11750</v>
      </c>
      <c r="L14" s="10"/>
      <c r="M14" s="10"/>
      <c r="N14" s="10"/>
      <c r="O14" s="10"/>
      <c r="P14" s="10"/>
      <c r="Q14" s="10"/>
      <c r="R14" s="10">
        <v>8670</v>
      </c>
      <c r="S14" s="10"/>
      <c r="T14" s="10"/>
      <c r="U14" s="10"/>
      <c r="V14" s="10"/>
      <c r="W14" s="10"/>
      <c r="X14" s="10"/>
      <c r="Y14" s="10"/>
      <c r="Z14" s="10">
        <v>12780</v>
      </c>
      <c r="AA14" s="10"/>
      <c r="AB14" s="10"/>
      <c r="AC14" s="10"/>
      <c r="AD14" s="10"/>
      <c r="AE14" s="10"/>
      <c r="AF14" s="8">
        <f t="shared" si="1"/>
        <v>39820</v>
      </c>
      <c r="AG14" s="5"/>
    </row>
    <row r="15" spans="1:33" ht="30" x14ac:dyDescent="0.3">
      <c r="A15" s="9" t="s">
        <v>26</v>
      </c>
      <c r="B15" s="10"/>
      <c r="C15" s="10"/>
      <c r="D15" s="10">
        <f>SUM(D16:D17)</f>
        <v>3370</v>
      </c>
      <c r="E15" s="10">
        <f t="shared" ref="E15:AD15" si="2">SUM(E16:E17)</f>
        <v>3780</v>
      </c>
      <c r="F15" s="10">
        <f t="shared" si="2"/>
        <v>3510</v>
      </c>
      <c r="G15" s="10"/>
      <c r="H15" s="10"/>
      <c r="I15" s="10"/>
      <c r="J15" s="10"/>
      <c r="K15" s="10"/>
      <c r="L15" s="10">
        <f t="shared" si="2"/>
        <v>3510</v>
      </c>
      <c r="M15" s="10">
        <f t="shared" si="2"/>
        <v>2560</v>
      </c>
      <c r="N15" s="10"/>
      <c r="O15" s="10"/>
      <c r="P15" s="10">
        <f t="shared" si="2"/>
        <v>5190</v>
      </c>
      <c r="Q15" s="10"/>
      <c r="R15" s="10"/>
      <c r="S15" s="10">
        <f t="shared" si="2"/>
        <v>2500</v>
      </c>
      <c r="T15" s="10">
        <f t="shared" si="2"/>
        <v>6220</v>
      </c>
      <c r="U15" s="10"/>
      <c r="V15" s="10"/>
      <c r="W15" s="10"/>
      <c r="X15" s="10"/>
      <c r="Y15" s="10"/>
      <c r="Z15" s="10"/>
      <c r="AA15" s="10">
        <f t="shared" si="2"/>
        <v>3420</v>
      </c>
      <c r="AB15" s="10"/>
      <c r="AC15" s="10"/>
      <c r="AD15" s="10">
        <f t="shared" si="2"/>
        <v>6220</v>
      </c>
      <c r="AE15" s="10"/>
      <c r="AF15" s="8">
        <f t="shared" si="1"/>
        <v>40280</v>
      </c>
      <c r="AG15" s="5"/>
    </row>
    <row r="16" spans="1:33" ht="30" x14ac:dyDescent="0.3">
      <c r="A16" s="9" t="s">
        <v>15</v>
      </c>
      <c r="B16" s="10"/>
      <c r="C16" s="10"/>
      <c r="D16" s="10">
        <v>1300</v>
      </c>
      <c r="E16" s="10">
        <v>1490</v>
      </c>
      <c r="F16" s="10">
        <v>1430</v>
      </c>
      <c r="G16" s="10"/>
      <c r="H16" s="10"/>
      <c r="I16" s="10"/>
      <c r="J16" s="10"/>
      <c r="K16" s="10"/>
      <c r="L16" s="10">
        <v>1640</v>
      </c>
      <c r="M16" s="10">
        <v>1430</v>
      </c>
      <c r="N16" s="10"/>
      <c r="O16" s="10"/>
      <c r="P16" s="10">
        <v>1910</v>
      </c>
      <c r="Q16" s="10"/>
      <c r="R16" s="10"/>
      <c r="S16" s="10">
        <v>790</v>
      </c>
      <c r="T16" s="10">
        <v>3350</v>
      </c>
      <c r="U16" s="10"/>
      <c r="V16" s="10"/>
      <c r="W16" s="10"/>
      <c r="X16" s="10"/>
      <c r="Y16" s="10"/>
      <c r="Z16" s="10"/>
      <c r="AA16" s="10">
        <v>1440</v>
      </c>
      <c r="AB16" s="10"/>
      <c r="AC16" s="10"/>
      <c r="AD16" s="10">
        <v>3520</v>
      </c>
      <c r="AE16" s="10"/>
      <c r="AF16" s="8">
        <f t="shared" si="1"/>
        <v>18300</v>
      </c>
      <c r="AG16" s="5"/>
    </row>
    <row r="17" spans="1:33" ht="30" x14ac:dyDescent="0.3">
      <c r="A17" s="9" t="s">
        <v>27</v>
      </c>
      <c r="B17" s="10"/>
      <c r="C17" s="10"/>
      <c r="D17" s="10">
        <v>2070</v>
      </c>
      <c r="E17" s="10">
        <v>2290</v>
      </c>
      <c r="F17" s="10">
        <v>2080</v>
      </c>
      <c r="G17" s="10"/>
      <c r="H17" s="10"/>
      <c r="I17" s="10"/>
      <c r="J17" s="10"/>
      <c r="K17" s="10"/>
      <c r="L17" s="10">
        <v>1870</v>
      </c>
      <c r="M17" s="10">
        <v>1130</v>
      </c>
      <c r="N17" s="10"/>
      <c r="O17" s="10"/>
      <c r="P17" s="10">
        <v>3280</v>
      </c>
      <c r="Q17" s="10"/>
      <c r="R17" s="10"/>
      <c r="S17" s="10">
        <v>1710</v>
      </c>
      <c r="T17" s="10">
        <v>2870</v>
      </c>
      <c r="U17" s="10"/>
      <c r="V17" s="10"/>
      <c r="W17" s="10"/>
      <c r="X17" s="10"/>
      <c r="Y17" s="10"/>
      <c r="Z17" s="10"/>
      <c r="AA17" s="10">
        <v>1980</v>
      </c>
      <c r="AB17" s="10"/>
      <c r="AC17" s="10"/>
      <c r="AD17" s="10">
        <v>2700</v>
      </c>
      <c r="AE17" s="10"/>
      <c r="AF17" s="8">
        <f t="shared" si="1"/>
        <v>21980</v>
      </c>
      <c r="AG17" s="5"/>
    </row>
    <row r="18" spans="1:33" ht="34.950000000000003" customHeight="1" x14ac:dyDescent="0.3">
      <c r="A18" s="9" t="s">
        <v>16</v>
      </c>
      <c r="B18" s="18">
        <f>SUM(AG2:AG17)</f>
        <v>8539.3000000000011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20" spans="1:33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</sheetData>
  <mergeCells count="2">
    <mergeCell ref="B18:AG18"/>
    <mergeCell ref="A20:AF20"/>
  </mergeCells>
  <pageMargins left="0.11811023622047245" right="0.11811023622047245" top="0.39370078740157483" bottom="0.3937007874015748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0"/>
  <sheetViews>
    <sheetView zoomScale="90" zoomScaleNormal="90" workbookViewId="0">
      <pane ySplit="1" topLeftCell="A2" activePane="bottomLeft" state="frozen"/>
      <selection pane="bottomLeft" activeCell="AA14" sqref="AA14"/>
    </sheetView>
  </sheetViews>
  <sheetFormatPr defaultRowHeight="14.4" x14ac:dyDescent="0.3"/>
  <cols>
    <col min="1" max="1" width="41.109375" customWidth="1"/>
    <col min="2" max="32" width="4.33203125" style="11" customWidth="1"/>
    <col min="33" max="33" width="9" style="11"/>
    <col min="34" max="34" width="10.109375" bestFit="1" customWidth="1"/>
  </cols>
  <sheetData>
    <row r="1" spans="1:34" ht="26.4" customHeight="1" x14ac:dyDescent="0.3">
      <c r="A1" s="1" t="s">
        <v>25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 t="s">
        <v>0</v>
      </c>
      <c r="AH1" s="2" t="s">
        <v>1</v>
      </c>
    </row>
    <row r="2" spans="1:34" ht="19.95" customHeight="1" x14ac:dyDescent="0.3">
      <c r="A2" s="3" t="s">
        <v>2</v>
      </c>
      <c r="B2" s="4">
        <v>6</v>
      </c>
      <c r="C2" s="4">
        <v>5</v>
      </c>
      <c r="D2" s="4">
        <v>4</v>
      </c>
      <c r="E2" s="4">
        <v>4</v>
      </c>
      <c r="F2" s="4">
        <v>4</v>
      </c>
      <c r="G2" s="4">
        <v>3</v>
      </c>
      <c r="H2" s="4">
        <v>1</v>
      </c>
      <c r="I2" s="4">
        <v>1</v>
      </c>
      <c r="J2" s="4">
        <v>1</v>
      </c>
      <c r="K2" s="4">
        <v>0</v>
      </c>
      <c r="L2" s="4">
        <v>1</v>
      </c>
      <c r="M2" s="4">
        <v>2</v>
      </c>
      <c r="N2" s="4">
        <v>2</v>
      </c>
      <c r="O2" s="4">
        <v>4</v>
      </c>
      <c r="P2" s="4">
        <v>4</v>
      </c>
      <c r="Q2" s="4">
        <v>3</v>
      </c>
      <c r="R2" s="4">
        <v>3</v>
      </c>
      <c r="S2" s="4">
        <v>3</v>
      </c>
      <c r="T2" s="4">
        <v>5</v>
      </c>
      <c r="U2" s="4">
        <v>4</v>
      </c>
      <c r="V2" s="4">
        <v>4</v>
      </c>
      <c r="W2" s="4">
        <v>2</v>
      </c>
      <c r="X2" s="4">
        <v>2</v>
      </c>
      <c r="Y2" s="4">
        <v>3</v>
      </c>
      <c r="Z2" s="4">
        <v>3</v>
      </c>
      <c r="AA2" s="4">
        <v>4</v>
      </c>
      <c r="AB2" s="4">
        <v>6</v>
      </c>
      <c r="AC2" s="4">
        <v>6</v>
      </c>
      <c r="AD2" s="4">
        <v>5</v>
      </c>
      <c r="AE2" s="4">
        <v>6</v>
      </c>
      <c r="AF2" s="4">
        <v>4</v>
      </c>
      <c r="AG2" s="2">
        <f>SUM(B2:AF2)</f>
        <v>105</v>
      </c>
      <c r="AH2" s="5"/>
    </row>
    <row r="3" spans="1:34" ht="43.2" x14ac:dyDescent="0.3">
      <c r="A3" s="6" t="s">
        <v>3</v>
      </c>
      <c r="B3" s="4"/>
      <c r="C3" s="4">
        <v>3</v>
      </c>
      <c r="D3" s="4">
        <v>3</v>
      </c>
      <c r="E3" s="4"/>
      <c r="F3" s="4"/>
      <c r="G3" s="4">
        <v>2</v>
      </c>
      <c r="H3" s="4">
        <v>2</v>
      </c>
      <c r="I3" s="4">
        <v>3</v>
      </c>
      <c r="J3" s="4">
        <v>3</v>
      </c>
      <c r="K3" s="4">
        <v>2</v>
      </c>
      <c r="L3" s="4"/>
      <c r="M3" s="4"/>
      <c r="N3" s="4">
        <v>3</v>
      </c>
      <c r="O3" s="4">
        <v>4</v>
      </c>
      <c r="P3" s="4">
        <v>2</v>
      </c>
      <c r="Q3" s="4">
        <v>3</v>
      </c>
      <c r="R3" s="4">
        <v>3</v>
      </c>
      <c r="S3" s="4"/>
      <c r="T3" s="4"/>
      <c r="U3" s="4">
        <v>3</v>
      </c>
      <c r="V3" s="4">
        <v>2</v>
      </c>
      <c r="W3" s="4">
        <v>2</v>
      </c>
      <c r="X3" s="4">
        <v>3</v>
      </c>
      <c r="Y3" s="4">
        <v>4</v>
      </c>
      <c r="Z3" s="4"/>
      <c r="AA3" s="4"/>
      <c r="AB3" s="4">
        <v>2</v>
      </c>
      <c r="AC3" s="4">
        <v>2</v>
      </c>
      <c r="AD3" s="4"/>
      <c r="AE3" s="4"/>
      <c r="AF3" s="4"/>
      <c r="AG3" s="2">
        <f t="shared" ref="AG3:AG8" si="0">SUM(B3:AF3)</f>
        <v>51</v>
      </c>
      <c r="AH3" s="5">
        <f>SUM(AG3*6.15)</f>
        <v>313.65000000000003</v>
      </c>
    </row>
    <row r="4" spans="1:34" ht="57.6" x14ac:dyDescent="0.3">
      <c r="A4" s="7" t="s">
        <v>4</v>
      </c>
      <c r="B4" s="4"/>
      <c r="C4" s="4">
        <v>1</v>
      </c>
      <c r="D4" s="4">
        <v>2</v>
      </c>
      <c r="E4" s="4"/>
      <c r="F4" s="4"/>
      <c r="G4" s="4">
        <v>1</v>
      </c>
      <c r="H4" s="4">
        <v>1</v>
      </c>
      <c r="I4" s="4">
        <v>3</v>
      </c>
      <c r="J4" s="4">
        <v>1</v>
      </c>
      <c r="K4" s="4">
        <v>1</v>
      </c>
      <c r="L4" s="4"/>
      <c r="M4" s="4"/>
      <c r="N4" s="4">
        <v>1</v>
      </c>
      <c r="O4" s="4">
        <v>2</v>
      </c>
      <c r="P4" s="4">
        <v>1</v>
      </c>
      <c r="Q4" s="4">
        <v>2</v>
      </c>
      <c r="R4" s="4">
        <v>1</v>
      </c>
      <c r="S4" s="4"/>
      <c r="T4" s="4"/>
      <c r="U4" s="4">
        <v>2</v>
      </c>
      <c r="V4" s="4">
        <v>1</v>
      </c>
      <c r="W4" s="4">
        <v>1</v>
      </c>
      <c r="X4" s="4">
        <v>1</v>
      </c>
      <c r="Y4" s="4">
        <v>2</v>
      </c>
      <c r="Z4" s="4"/>
      <c r="AA4" s="4"/>
      <c r="AB4" s="4">
        <v>1</v>
      </c>
      <c r="AC4" s="4">
        <v>1</v>
      </c>
      <c r="AD4" s="4"/>
      <c r="AE4" s="4"/>
      <c r="AF4" s="4"/>
      <c r="AG4" s="2">
        <f t="shared" si="0"/>
        <v>26</v>
      </c>
      <c r="AH4" s="5">
        <f>SUM(AG4*2.7)</f>
        <v>70.2</v>
      </c>
    </row>
    <row r="5" spans="1:34" ht="28.8" x14ac:dyDescent="0.3">
      <c r="A5" s="7" t="s">
        <v>5</v>
      </c>
      <c r="B5" s="4">
        <v>5</v>
      </c>
      <c r="C5" s="4">
        <v>23</v>
      </c>
      <c r="D5" s="4">
        <v>21</v>
      </c>
      <c r="E5" s="4">
        <v>4</v>
      </c>
      <c r="F5" s="4">
        <v>4</v>
      </c>
      <c r="G5" s="4">
        <v>14</v>
      </c>
      <c r="H5" s="4">
        <v>12</v>
      </c>
      <c r="I5" s="4">
        <v>17</v>
      </c>
      <c r="J5" s="4">
        <v>15</v>
      </c>
      <c r="K5" s="4">
        <v>10</v>
      </c>
      <c r="L5" s="4"/>
      <c r="M5" s="4"/>
      <c r="N5" s="4">
        <v>14</v>
      </c>
      <c r="O5" s="4">
        <v>11</v>
      </c>
      <c r="P5" s="4">
        <v>13</v>
      </c>
      <c r="Q5" s="4">
        <v>17</v>
      </c>
      <c r="R5" s="4">
        <v>17</v>
      </c>
      <c r="S5" s="4">
        <v>2</v>
      </c>
      <c r="T5" s="4"/>
      <c r="U5" s="4">
        <v>19</v>
      </c>
      <c r="V5" s="4">
        <v>13</v>
      </c>
      <c r="W5" s="4">
        <v>12</v>
      </c>
      <c r="X5" s="4">
        <v>16</v>
      </c>
      <c r="Y5" s="4">
        <v>22</v>
      </c>
      <c r="Z5" s="4"/>
      <c r="AA5" s="4">
        <v>2</v>
      </c>
      <c r="AB5" s="4">
        <v>17</v>
      </c>
      <c r="AC5" s="4">
        <v>13</v>
      </c>
      <c r="AD5" s="4">
        <v>12</v>
      </c>
      <c r="AE5" s="4">
        <v>3</v>
      </c>
      <c r="AF5" s="4">
        <v>4</v>
      </c>
      <c r="AG5" s="2">
        <f t="shared" si="0"/>
        <v>332</v>
      </c>
      <c r="AH5" s="5">
        <f>SUM(AG5*2.81)</f>
        <v>932.92000000000007</v>
      </c>
    </row>
    <row r="6" spans="1:34" ht="43.2" x14ac:dyDescent="0.3">
      <c r="A6" s="7" t="s">
        <v>6</v>
      </c>
      <c r="B6" s="4">
        <v>5</v>
      </c>
      <c r="C6" s="4">
        <v>9</v>
      </c>
      <c r="D6" s="4">
        <v>5</v>
      </c>
      <c r="E6" s="4">
        <v>4</v>
      </c>
      <c r="F6" s="4">
        <v>4</v>
      </c>
      <c r="G6" s="4">
        <v>4</v>
      </c>
      <c r="H6" s="4">
        <v>2</v>
      </c>
      <c r="I6" s="4">
        <v>2</v>
      </c>
      <c r="J6" s="4">
        <v>2</v>
      </c>
      <c r="K6" s="4"/>
      <c r="L6" s="4"/>
      <c r="M6" s="4"/>
      <c r="N6" s="4">
        <v>1</v>
      </c>
      <c r="O6" s="4">
        <v>16</v>
      </c>
      <c r="P6" s="4">
        <v>2</v>
      </c>
      <c r="Q6" s="4">
        <v>2</v>
      </c>
      <c r="R6" s="4">
        <v>2</v>
      </c>
      <c r="S6" s="4">
        <v>2</v>
      </c>
      <c r="T6" s="4"/>
      <c r="U6" s="4">
        <v>2</v>
      </c>
      <c r="V6" s="4">
        <v>2</v>
      </c>
      <c r="W6" s="4">
        <v>2</v>
      </c>
      <c r="X6" s="4">
        <v>3</v>
      </c>
      <c r="Y6" s="4">
        <v>3</v>
      </c>
      <c r="Z6" s="4"/>
      <c r="AA6" s="4">
        <v>2</v>
      </c>
      <c r="AB6" s="4">
        <v>5</v>
      </c>
      <c r="AC6" s="4">
        <v>3</v>
      </c>
      <c r="AD6" s="4">
        <v>4</v>
      </c>
      <c r="AE6" s="4">
        <v>3</v>
      </c>
      <c r="AF6" s="4">
        <v>4</v>
      </c>
      <c r="AG6" s="2">
        <f t="shared" si="0"/>
        <v>95</v>
      </c>
      <c r="AH6" s="5">
        <f>SUM(AG6*6.3)</f>
        <v>598.5</v>
      </c>
    </row>
    <row r="7" spans="1:34" ht="28.8" x14ac:dyDescent="0.3">
      <c r="A7" s="7" t="s">
        <v>7</v>
      </c>
      <c r="B7" s="4"/>
      <c r="C7" s="4">
        <v>12</v>
      </c>
      <c r="D7" s="4"/>
      <c r="E7" s="4"/>
      <c r="F7" s="4"/>
      <c r="G7" s="4"/>
      <c r="H7" s="4"/>
      <c r="I7" s="4">
        <v>25</v>
      </c>
      <c r="J7" s="4"/>
      <c r="K7" s="4"/>
      <c r="L7" s="4"/>
      <c r="M7" s="4"/>
      <c r="N7" s="4"/>
      <c r="O7" s="4">
        <v>34</v>
      </c>
      <c r="P7" s="4"/>
      <c r="Q7" s="4"/>
      <c r="R7" s="4"/>
      <c r="S7" s="4"/>
      <c r="T7" s="4"/>
      <c r="U7" s="4"/>
      <c r="V7" s="4"/>
      <c r="W7" s="4">
        <v>20</v>
      </c>
      <c r="X7" s="4">
        <v>42</v>
      </c>
      <c r="Y7" s="4"/>
      <c r="Z7" s="4"/>
      <c r="AA7" s="4"/>
      <c r="AB7" s="4"/>
      <c r="AC7" s="4"/>
      <c r="AD7" s="4">
        <v>17</v>
      </c>
      <c r="AE7" s="4"/>
      <c r="AF7" s="4"/>
      <c r="AG7" s="2">
        <f t="shared" si="0"/>
        <v>150</v>
      </c>
      <c r="AH7" s="5">
        <f>SUM(AG7*3)</f>
        <v>450</v>
      </c>
    </row>
    <row r="8" spans="1:34" ht="28.8" x14ac:dyDescent="0.3">
      <c r="A8" s="7" t="s">
        <v>8</v>
      </c>
      <c r="B8" s="4"/>
      <c r="C8" s="4">
        <v>12</v>
      </c>
      <c r="D8" s="4"/>
      <c r="E8" s="4"/>
      <c r="F8" s="4"/>
      <c r="G8" s="4"/>
      <c r="H8" s="4"/>
      <c r="I8" s="4">
        <v>25</v>
      </c>
      <c r="J8" s="4"/>
      <c r="K8" s="4"/>
      <c r="L8" s="4"/>
      <c r="M8" s="4"/>
      <c r="N8" s="4"/>
      <c r="O8" s="4">
        <v>34</v>
      </c>
      <c r="P8" s="4"/>
      <c r="Q8" s="4"/>
      <c r="R8" s="4"/>
      <c r="S8" s="4"/>
      <c r="T8" s="4"/>
      <c r="U8" s="4"/>
      <c r="V8" s="4"/>
      <c r="W8" s="4">
        <v>20</v>
      </c>
      <c r="X8" s="4">
        <v>42</v>
      </c>
      <c r="Y8" s="4"/>
      <c r="Z8" s="4"/>
      <c r="AA8" s="4"/>
      <c r="AB8" s="4"/>
      <c r="AC8" s="4"/>
      <c r="AD8" s="4">
        <v>17</v>
      </c>
      <c r="AE8" s="4"/>
      <c r="AF8" s="4"/>
      <c r="AG8" s="2">
        <f t="shared" si="0"/>
        <v>150</v>
      </c>
      <c r="AH8" s="5">
        <f>SUM(AG8*3.14)</f>
        <v>471</v>
      </c>
    </row>
    <row r="9" spans="1:34" ht="28.8" x14ac:dyDescent="0.3">
      <c r="A9" s="7" t="s">
        <v>9</v>
      </c>
      <c r="B9" s="4"/>
      <c r="C9" s="4"/>
      <c r="D9" s="4">
        <v>13</v>
      </c>
      <c r="E9" s="4"/>
      <c r="F9" s="4"/>
      <c r="G9" s="4"/>
      <c r="H9" s="4"/>
      <c r="I9" s="4"/>
      <c r="J9" s="4">
        <v>20</v>
      </c>
      <c r="K9" s="4">
        <v>15</v>
      </c>
      <c r="L9" s="4"/>
      <c r="M9" s="4"/>
      <c r="N9" s="4"/>
      <c r="O9" s="4"/>
      <c r="P9" s="4">
        <v>17</v>
      </c>
      <c r="Q9" s="4">
        <v>22</v>
      </c>
      <c r="R9" s="4">
        <v>28</v>
      </c>
      <c r="S9" s="4"/>
      <c r="T9" s="4"/>
      <c r="U9" s="4"/>
      <c r="V9" s="4"/>
      <c r="W9" s="4"/>
      <c r="X9" s="4"/>
      <c r="Y9" s="4">
        <v>17</v>
      </c>
      <c r="Z9" s="4"/>
      <c r="AA9" s="4"/>
      <c r="AB9" s="4"/>
      <c r="AC9" s="4">
        <v>17</v>
      </c>
      <c r="AD9" s="4"/>
      <c r="AE9" s="4"/>
      <c r="AF9" s="4"/>
      <c r="AG9" s="2">
        <f>SUM(B9:AF9)*3</f>
        <v>447</v>
      </c>
      <c r="AH9" s="5">
        <f>SUM(AG9*3.04)</f>
        <v>1358.88</v>
      </c>
    </row>
    <row r="10" spans="1:34" ht="28.8" x14ac:dyDescent="0.3">
      <c r="A10" s="7" t="s">
        <v>10</v>
      </c>
      <c r="B10" s="4"/>
      <c r="C10" s="4"/>
      <c r="D10" s="4">
        <v>13</v>
      </c>
      <c r="E10" s="4"/>
      <c r="F10" s="4"/>
      <c r="G10" s="4"/>
      <c r="H10" s="4"/>
      <c r="I10" s="4"/>
      <c r="J10" s="4">
        <v>20</v>
      </c>
      <c r="K10" s="4">
        <v>15</v>
      </c>
      <c r="L10" s="4"/>
      <c r="M10" s="4"/>
      <c r="N10" s="4"/>
      <c r="O10" s="4"/>
      <c r="P10" s="4">
        <v>17</v>
      </c>
      <c r="Q10" s="4">
        <v>22</v>
      </c>
      <c r="R10" s="4">
        <v>28</v>
      </c>
      <c r="S10" s="4"/>
      <c r="T10" s="4"/>
      <c r="U10" s="4"/>
      <c r="V10" s="4"/>
      <c r="W10" s="4"/>
      <c r="X10" s="4"/>
      <c r="Y10" s="4">
        <v>15</v>
      </c>
      <c r="Z10" s="4"/>
      <c r="AA10" s="4"/>
      <c r="AB10" s="4"/>
      <c r="AC10" s="4">
        <v>17</v>
      </c>
      <c r="AD10" s="4"/>
      <c r="AE10" s="4"/>
      <c r="AF10" s="4"/>
      <c r="AG10" s="2">
        <f>SUM(B10:AF10)*3</f>
        <v>441</v>
      </c>
      <c r="AH10" s="5">
        <f>SUM(AG10*1.53)</f>
        <v>674.73</v>
      </c>
    </row>
    <row r="11" spans="1:34" ht="28.8" x14ac:dyDescent="0.3">
      <c r="A11" s="7" t="s">
        <v>11</v>
      </c>
      <c r="B11" s="4"/>
      <c r="C11" s="4"/>
      <c r="D11" s="4">
        <v>13</v>
      </c>
      <c r="E11" s="4"/>
      <c r="F11" s="4"/>
      <c r="G11" s="4"/>
      <c r="H11" s="4"/>
      <c r="I11" s="4"/>
      <c r="J11" s="4">
        <v>20</v>
      </c>
      <c r="K11" s="4">
        <v>15</v>
      </c>
      <c r="L11" s="4"/>
      <c r="M11" s="4"/>
      <c r="N11" s="4"/>
      <c r="O11" s="4"/>
      <c r="P11" s="4">
        <v>17</v>
      </c>
      <c r="Q11" s="4">
        <v>22</v>
      </c>
      <c r="R11" s="4">
        <v>28</v>
      </c>
      <c r="S11" s="4"/>
      <c r="T11" s="4"/>
      <c r="U11" s="4"/>
      <c r="V11" s="4"/>
      <c r="W11" s="4"/>
      <c r="X11" s="4"/>
      <c r="Y11" s="4">
        <v>15</v>
      </c>
      <c r="Z11" s="4"/>
      <c r="AA11" s="4"/>
      <c r="AB11" s="4"/>
      <c r="AC11" s="4">
        <v>17</v>
      </c>
      <c r="AD11" s="4"/>
      <c r="AE11" s="4"/>
      <c r="AF11" s="4"/>
      <c r="AG11" s="2">
        <f>SUM(B11:AF11)</f>
        <v>147</v>
      </c>
      <c r="AH11" s="5">
        <f>SUM(AG11*5.62)</f>
        <v>826.14</v>
      </c>
    </row>
    <row r="12" spans="1:34" ht="43.2" x14ac:dyDescent="0.3">
      <c r="A12" s="7" t="s">
        <v>12</v>
      </c>
      <c r="B12" s="10"/>
      <c r="C12" s="10"/>
      <c r="D12" s="10">
        <v>2150</v>
      </c>
      <c r="E12" s="10"/>
      <c r="F12" s="10"/>
      <c r="G12" s="10"/>
      <c r="H12" s="10"/>
      <c r="I12" s="10"/>
      <c r="J12" s="10">
        <v>2060</v>
      </c>
      <c r="K12" s="10">
        <v>2100</v>
      </c>
      <c r="L12" s="10"/>
      <c r="M12" s="10"/>
      <c r="N12" s="10"/>
      <c r="O12" s="10"/>
      <c r="P12" s="10">
        <v>2450</v>
      </c>
      <c r="Q12" s="10">
        <v>3290</v>
      </c>
      <c r="R12" s="10">
        <v>2850</v>
      </c>
      <c r="S12" s="10"/>
      <c r="T12" s="10"/>
      <c r="U12" s="10"/>
      <c r="V12" s="10"/>
      <c r="W12" s="10"/>
      <c r="X12" s="10"/>
      <c r="Y12" s="10">
        <v>2190</v>
      </c>
      <c r="Z12" s="10"/>
      <c r="AA12" s="10"/>
      <c r="AB12" s="10"/>
      <c r="AC12" s="10">
        <v>4021</v>
      </c>
      <c r="AD12" s="10"/>
      <c r="AE12" s="10"/>
      <c r="AF12" s="12"/>
      <c r="AG12" s="8">
        <f>SUM(B12:AF12)</f>
        <v>21111</v>
      </c>
      <c r="AH12" s="5">
        <v>46.69</v>
      </c>
    </row>
    <row r="13" spans="1:34" ht="28.8" x14ac:dyDescent="0.3">
      <c r="A13" s="7" t="s">
        <v>13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4">
        <v>2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G13" s="2">
        <f t="shared" ref="AG13:AG17" si="1">SUM(B13:AF13)</f>
        <v>62</v>
      </c>
      <c r="AH13" s="5">
        <f>SUM(AG13*5.62)</f>
        <v>348.44</v>
      </c>
    </row>
    <row r="14" spans="1:34" ht="41.25" customHeight="1" x14ac:dyDescent="0.3">
      <c r="A14" s="9" t="s">
        <v>14</v>
      </c>
      <c r="B14" s="10"/>
      <c r="C14" s="10">
        <v>3650</v>
      </c>
      <c r="D14" s="10"/>
      <c r="E14" s="10"/>
      <c r="F14" s="10"/>
      <c r="G14" s="10"/>
      <c r="H14" s="10"/>
      <c r="I14" s="10">
        <v>9460</v>
      </c>
      <c r="J14" s="10"/>
      <c r="K14" s="10"/>
      <c r="L14" s="10"/>
      <c r="M14" s="10"/>
      <c r="N14" s="10"/>
      <c r="O14" s="10">
        <v>8800</v>
      </c>
      <c r="P14" s="10"/>
      <c r="Q14" s="10"/>
      <c r="R14" s="10"/>
      <c r="S14" s="10"/>
      <c r="T14" s="10"/>
      <c r="U14" s="10"/>
      <c r="V14" s="10"/>
      <c r="W14" s="10">
        <v>7180</v>
      </c>
      <c r="X14" s="10">
        <v>13470</v>
      </c>
      <c r="Y14" s="10"/>
      <c r="Z14" s="10"/>
      <c r="AA14" s="10"/>
      <c r="AB14" s="10"/>
      <c r="AC14" s="10"/>
      <c r="AD14" s="10">
        <v>8830</v>
      </c>
      <c r="AE14" s="10"/>
      <c r="AF14" s="10"/>
      <c r="AG14" s="8">
        <f t="shared" si="1"/>
        <v>51390</v>
      </c>
      <c r="AH14" s="5"/>
    </row>
    <row r="15" spans="1:34" ht="38.25" customHeight="1" x14ac:dyDescent="0.3">
      <c r="A15" s="9" t="s">
        <v>26</v>
      </c>
      <c r="B15" s="10"/>
      <c r="C15" s="10"/>
      <c r="D15" s="10">
        <v>3330</v>
      </c>
      <c r="E15" s="10"/>
      <c r="F15" s="10"/>
      <c r="G15" s="10"/>
      <c r="H15" s="10"/>
      <c r="I15" s="10"/>
      <c r="J15" s="10">
        <v>3390</v>
      </c>
      <c r="K15" s="10">
        <v>4510</v>
      </c>
      <c r="L15" s="10"/>
      <c r="M15" s="10"/>
      <c r="N15" s="10"/>
      <c r="O15" s="10"/>
      <c r="P15" s="10">
        <v>3910</v>
      </c>
      <c r="Q15" s="10">
        <v>3760</v>
      </c>
      <c r="R15" s="10">
        <v>3330</v>
      </c>
      <c r="S15" s="10"/>
      <c r="T15" s="10"/>
      <c r="U15" s="10"/>
      <c r="V15" s="10"/>
      <c r="W15" s="10"/>
      <c r="X15" s="10"/>
      <c r="Y15" s="10">
        <v>4860</v>
      </c>
      <c r="Z15" s="10"/>
      <c r="AA15" s="10"/>
      <c r="AB15" s="10"/>
      <c r="AC15" s="10">
        <v>4531</v>
      </c>
      <c r="AD15" s="10"/>
      <c r="AE15" s="10"/>
      <c r="AF15" s="12"/>
      <c r="AG15" s="8">
        <f t="shared" si="1"/>
        <v>31621</v>
      </c>
      <c r="AH15" s="5"/>
    </row>
    <row r="16" spans="1:34" ht="33" customHeight="1" x14ac:dyDescent="0.3">
      <c r="A16" s="9" t="s">
        <v>15</v>
      </c>
      <c r="B16" s="10"/>
      <c r="C16" s="10"/>
      <c r="D16" s="10">
        <v>1180</v>
      </c>
      <c r="E16" s="10"/>
      <c r="F16" s="10"/>
      <c r="G16" s="10"/>
      <c r="H16" s="10"/>
      <c r="I16" s="10"/>
      <c r="J16" s="10">
        <v>1330</v>
      </c>
      <c r="K16" s="10">
        <v>2410</v>
      </c>
      <c r="L16" s="10"/>
      <c r="M16" s="10"/>
      <c r="N16" s="10"/>
      <c r="O16" s="10"/>
      <c r="P16" s="10">
        <v>1460</v>
      </c>
      <c r="Q16" s="10">
        <v>470</v>
      </c>
      <c r="R16" s="10">
        <v>480</v>
      </c>
      <c r="S16" s="10"/>
      <c r="T16" s="10"/>
      <c r="U16" s="10"/>
      <c r="V16" s="10"/>
      <c r="W16" s="10"/>
      <c r="X16" s="10"/>
      <c r="Y16" s="10">
        <v>2670</v>
      </c>
      <c r="Z16" s="10"/>
      <c r="AA16" s="10"/>
      <c r="AB16" s="10"/>
      <c r="AC16" s="10">
        <v>510</v>
      </c>
      <c r="AD16" s="10"/>
      <c r="AE16" s="10"/>
      <c r="AF16" s="12"/>
      <c r="AG16" s="8">
        <f t="shared" si="1"/>
        <v>10510</v>
      </c>
      <c r="AH16" s="5"/>
    </row>
    <row r="17" spans="1:34" ht="39" customHeight="1" x14ac:dyDescent="0.3">
      <c r="A17" s="9" t="s">
        <v>24</v>
      </c>
      <c r="B17" s="10"/>
      <c r="C17" s="10"/>
      <c r="D17" s="10">
        <v>2150</v>
      </c>
      <c r="E17" s="10"/>
      <c r="F17" s="10"/>
      <c r="G17" s="10"/>
      <c r="H17" s="10"/>
      <c r="I17" s="10"/>
      <c r="J17" s="10">
        <v>2060</v>
      </c>
      <c r="K17" s="10">
        <v>2100</v>
      </c>
      <c r="L17" s="10"/>
      <c r="M17" s="10"/>
      <c r="N17" s="10"/>
      <c r="O17" s="10"/>
      <c r="P17" s="10">
        <v>2450</v>
      </c>
      <c r="Q17" s="10">
        <v>3290</v>
      </c>
      <c r="R17" s="10">
        <v>2850</v>
      </c>
      <c r="S17" s="10"/>
      <c r="T17" s="10"/>
      <c r="U17" s="10"/>
      <c r="V17" s="10"/>
      <c r="W17" s="10"/>
      <c r="X17" s="10"/>
      <c r="Y17" s="10">
        <v>2190</v>
      </c>
      <c r="Z17" s="10"/>
      <c r="AA17" s="10"/>
      <c r="AB17" s="10"/>
      <c r="AC17" s="10">
        <v>4021</v>
      </c>
      <c r="AD17" s="10"/>
      <c r="AE17" s="10"/>
      <c r="AF17" s="10"/>
      <c r="AG17" s="8">
        <f t="shared" si="1"/>
        <v>21111</v>
      </c>
      <c r="AH17" s="5"/>
    </row>
    <row r="18" spans="1:34" ht="34.950000000000003" customHeight="1" x14ac:dyDescent="0.3">
      <c r="A18" s="9" t="s">
        <v>16</v>
      </c>
      <c r="B18" s="18">
        <f>SUM(AH2:AH17)</f>
        <v>6091.1499999999987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20" spans="1:34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</sheetData>
  <mergeCells count="2">
    <mergeCell ref="B18:AH18"/>
    <mergeCell ref="A20:AG20"/>
  </mergeCells>
  <pageMargins left="0.11811023622047245" right="0.11811023622047245" top="0.39370078740157483" bottom="0.3937007874015748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0"/>
  <sheetViews>
    <sheetView tabSelected="1" zoomScale="90" zoomScaleNormal="90" workbookViewId="0">
      <pane ySplit="1" topLeftCell="A2" activePane="bottomLeft" state="frozen"/>
      <selection pane="bottomLeft" activeCell="E14" sqref="E14"/>
    </sheetView>
  </sheetViews>
  <sheetFormatPr defaultRowHeight="14.4" x14ac:dyDescent="0.3"/>
  <cols>
    <col min="1" max="1" width="41.109375" customWidth="1"/>
    <col min="2" max="32" width="4.33203125" style="11" customWidth="1"/>
    <col min="33" max="33" width="8.88671875" style="11"/>
    <col min="34" max="34" width="10.109375" bestFit="1" customWidth="1"/>
  </cols>
  <sheetData>
    <row r="1" spans="1:34" ht="26.4" customHeight="1" x14ac:dyDescent="0.3">
      <c r="A1" s="1" t="s">
        <v>28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 t="s">
        <v>0</v>
      </c>
      <c r="AH1" s="2" t="s">
        <v>1</v>
      </c>
    </row>
    <row r="2" spans="1:34" ht="19.95" customHeight="1" x14ac:dyDescent="0.3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2">
        <f>SUM(B2:AF2)</f>
        <v>0</v>
      </c>
      <c r="AH2" s="5"/>
    </row>
    <row r="3" spans="1:34" ht="43.2" x14ac:dyDescent="0.3">
      <c r="A3" s="6" t="s">
        <v>3</v>
      </c>
      <c r="B3" s="4"/>
      <c r="C3" s="4"/>
      <c r="D3" s="4">
        <v>2</v>
      </c>
      <c r="E3" s="4">
        <v>3</v>
      </c>
      <c r="F3" s="4">
        <v>4</v>
      </c>
      <c r="G3" s="4">
        <v>4</v>
      </c>
      <c r="H3" s="4">
        <v>4</v>
      </c>
      <c r="I3" s="4">
        <v>4</v>
      </c>
      <c r="J3" s="4">
        <v>4</v>
      </c>
      <c r="K3" s="4">
        <v>4</v>
      </c>
      <c r="L3" s="4">
        <v>4</v>
      </c>
      <c r="M3" s="4">
        <v>4</v>
      </c>
      <c r="N3" s="4"/>
      <c r="O3" s="4"/>
      <c r="P3" s="4"/>
      <c r="Q3" s="4"/>
      <c r="R3" s="4">
        <v>3</v>
      </c>
      <c r="S3" s="4">
        <v>2</v>
      </c>
      <c r="T3" s="4">
        <v>3</v>
      </c>
      <c r="U3" s="4">
        <v>2</v>
      </c>
      <c r="V3" s="4">
        <v>2</v>
      </c>
      <c r="W3" s="4"/>
      <c r="X3" s="4"/>
      <c r="Y3" s="4">
        <v>1</v>
      </c>
      <c r="Z3" s="4">
        <v>2</v>
      </c>
      <c r="AA3" s="4">
        <v>2</v>
      </c>
      <c r="AB3" s="4">
        <v>2</v>
      </c>
      <c r="AC3" s="4">
        <v>2</v>
      </c>
      <c r="AD3" s="4"/>
      <c r="AE3" s="4"/>
      <c r="AF3" s="4"/>
      <c r="AG3" s="2">
        <f t="shared" ref="AG3:AG8" si="0">SUM(B3:AF3)</f>
        <v>58</v>
      </c>
      <c r="AH3" s="5">
        <f>SUM(AG3*6.15)</f>
        <v>356.70000000000005</v>
      </c>
    </row>
    <row r="4" spans="1:34" ht="57.6" x14ac:dyDescent="0.3">
      <c r="A4" s="7" t="s">
        <v>4</v>
      </c>
      <c r="B4" s="4"/>
      <c r="C4" s="4"/>
      <c r="D4" s="4">
        <v>1</v>
      </c>
      <c r="E4" s="4">
        <v>1</v>
      </c>
      <c r="F4" s="4">
        <v>2</v>
      </c>
      <c r="G4" s="4">
        <v>2</v>
      </c>
      <c r="H4" s="4">
        <v>2</v>
      </c>
      <c r="I4" s="4">
        <v>2</v>
      </c>
      <c r="J4" s="4">
        <v>2</v>
      </c>
      <c r="K4" s="4">
        <v>2</v>
      </c>
      <c r="L4" s="4">
        <v>2</v>
      </c>
      <c r="M4" s="4">
        <v>2</v>
      </c>
      <c r="N4" s="4"/>
      <c r="O4" s="4"/>
      <c r="P4" s="4"/>
      <c r="Q4" s="4"/>
      <c r="R4" s="4">
        <v>1</v>
      </c>
      <c r="S4" s="4">
        <v>1</v>
      </c>
      <c r="T4" s="4">
        <v>1</v>
      </c>
      <c r="U4" s="4">
        <v>1</v>
      </c>
      <c r="V4" s="4">
        <v>1</v>
      </c>
      <c r="W4" s="4"/>
      <c r="X4" s="4"/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/>
      <c r="AE4" s="4"/>
      <c r="AF4" s="4"/>
      <c r="AG4" s="2">
        <f t="shared" si="0"/>
        <v>28</v>
      </c>
      <c r="AH4" s="5">
        <f>SUM(AG4*2.7)</f>
        <v>75.600000000000009</v>
      </c>
    </row>
    <row r="5" spans="1:34" ht="28.8" x14ac:dyDescent="0.3">
      <c r="A5" s="7" t="s">
        <v>5</v>
      </c>
      <c r="B5" s="4">
        <v>3</v>
      </c>
      <c r="C5" s="4">
        <v>4</v>
      </c>
      <c r="D5" s="4">
        <v>5</v>
      </c>
      <c r="E5" s="4">
        <v>2</v>
      </c>
      <c r="F5" s="4">
        <v>4</v>
      </c>
      <c r="G5" s="4">
        <v>5</v>
      </c>
      <c r="H5" s="4">
        <v>4</v>
      </c>
      <c r="I5" s="4">
        <v>7</v>
      </c>
      <c r="J5" s="4">
        <v>5</v>
      </c>
      <c r="K5" s="4">
        <v>6</v>
      </c>
      <c r="L5" s="4">
        <v>6</v>
      </c>
      <c r="M5" s="4">
        <v>6</v>
      </c>
      <c r="N5" s="4">
        <v>2</v>
      </c>
      <c r="O5" s="4">
        <v>3</v>
      </c>
      <c r="P5" s="4">
        <v>3</v>
      </c>
      <c r="Q5" s="4">
        <v>4</v>
      </c>
      <c r="R5" s="4">
        <v>2</v>
      </c>
      <c r="S5" s="4">
        <v>2</v>
      </c>
      <c r="T5" s="4">
        <v>4</v>
      </c>
      <c r="U5" s="4">
        <v>5</v>
      </c>
      <c r="V5" s="4">
        <v>3</v>
      </c>
      <c r="W5" s="4">
        <v>2</v>
      </c>
      <c r="X5" s="4">
        <v>4</v>
      </c>
      <c r="Y5" s="4">
        <v>3</v>
      </c>
      <c r="Z5" s="4"/>
      <c r="AA5" s="4"/>
      <c r="AB5" s="4">
        <v>6</v>
      </c>
      <c r="AC5" s="4">
        <v>9</v>
      </c>
      <c r="AD5" s="4">
        <v>8</v>
      </c>
      <c r="AE5" s="4">
        <v>7</v>
      </c>
      <c r="AF5" s="4"/>
      <c r="AG5" s="2">
        <f t="shared" si="0"/>
        <v>124</v>
      </c>
      <c r="AH5" s="5">
        <f>SUM(AG5*2.81)</f>
        <v>348.44</v>
      </c>
    </row>
    <row r="6" spans="1:34" ht="43.2" x14ac:dyDescent="0.3">
      <c r="A6" s="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>
        <f t="shared" si="0"/>
        <v>0</v>
      </c>
      <c r="AH6" s="5">
        <f>SUM(AG6*6.3)</f>
        <v>0</v>
      </c>
    </row>
    <row r="7" spans="1:34" ht="28.8" x14ac:dyDescent="0.3">
      <c r="A7" s="7" t="s">
        <v>7</v>
      </c>
      <c r="B7" s="4">
        <v>4</v>
      </c>
      <c r="C7" s="4">
        <v>2</v>
      </c>
      <c r="D7" s="4">
        <v>2</v>
      </c>
      <c r="E7" s="4">
        <v>0</v>
      </c>
      <c r="F7" s="4">
        <v>1</v>
      </c>
      <c r="G7" s="4">
        <v>1</v>
      </c>
      <c r="H7" s="4">
        <v>1</v>
      </c>
      <c r="I7" s="4">
        <v>2</v>
      </c>
      <c r="J7" s="4">
        <v>0</v>
      </c>
      <c r="K7" s="4">
        <v>4</v>
      </c>
      <c r="L7" s="4">
        <v>2</v>
      </c>
      <c r="M7" s="4">
        <v>1</v>
      </c>
      <c r="N7" s="4">
        <v>2</v>
      </c>
      <c r="O7" s="4">
        <v>1</v>
      </c>
      <c r="P7" s="4">
        <v>1</v>
      </c>
      <c r="Q7" s="4">
        <v>2</v>
      </c>
      <c r="R7" s="4">
        <v>1</v>
      </c>
      <c r="S7" s="4">
        <v>9</v>
      </c>
      <c r="T7" s="4">
        <v>8</v>
      </c>
      <c r="U7" s="4">
        <v>4</v>
      </c>
      <c r="V7" s="4">
        <v>5</v>
      </c>
      <c r="W7" s="4">
        <v>5</v>
      </c>
      <c r="X7" s="4">
        <v>5</v>
      </c>
      <c r="Y7" s="4">
        <v>7</v>
      </c>
      <c r="Z7" s="4">
        <v>7</v>
      </c>
      <c r="AA7" s="4">
        <v>5</v>
      </c>
      <c r="AB7" s="4">
        <v>4</v>
      </c>
      <c r="AC7" s="4">
        <v>4</v>
      </c>
      <c r="AD7" s="4">
        <v>6</v>
      </c>
      <c r="AE7" s="4">
        <v>2</v>
      </c>
      <c r="AF7" s="4"/>
      <c r="AG7" s="2">
        <f t="shared" si="0"/>
        <v>98</v>
      </c>
      <c r="AH7" s="5">
        <f>SUM(AG7*3)</f>
        <v>294</v>
      </c>
    </row>
    <row r="8" spans="1:34" ht="28.8" x14ac:dyDescent="0.3">
      <c r="A8" s="7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>
        <f t="shared" si="0"/>
        <v>0</v>
      </c>
      <c r="AH8" s="5">
        <f>SUM(AG8*3.14)</f>
        <v>0</v>
      </c>
    </row>
    <row r="9" spans="1:34" ht="28.8" x14ac:dyDescent="0.3">
      <c r="A9" s="7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>
        <f>SUM(B9:AF9)*3</f>
        <v>0</v>
      </c>
      <c r="AH9" s="5">
        <f>SUM(AG9*3.04)</f>
        <v>0</v>
      </c>
    </row>
    <row r="10" spans="1:34" ht="28.8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>
        <f>SUM(B10:AF10)*3</f>
        <v>0</v>
      </c>
      <c r="AH10" s="5">
        <f>SUM(AG10*1.53)</f>
        <v>0</v>
      </c>
    </row>
    <row r="11" spans="1:34" ht="28.8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>
        <f>SUM(B11:AF11)</f>
        <v>0</v>
      </c>
      <c r="AH11" s="5">
        <f>SUM(AG11*5.62)</f>
        <v>0</v>
      </c>
    </row>
    <row r="12" spans="1:34" ht="43.2" x14ac:dyDescent="0.3">
      <c r="A12" s="7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2"/>
      <c r="AG12" s="8">
        <f>SUM(B12:AF12)</f>
        <v>0</v>
      </c>
      <c r="AH12" s="5">
        <v>46.69</v>
      </c>
    </row>
    <row r="13" spans="1:34" ht="28.8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>
        <f t="shared" ref="AG13:AG17" si="1">SUM(B13:AF13)</f>
        <v>0</v>
      </c>
      <c r="AH13" s="5">
        <f>SUM(AG13*5.62)</f>
        <v>0</v>
      </c>
    </row>
    <row r="14" spans="1:34" ht="41.25" customHeight="1" x14ac:dyDescent="0.3">
      <c r="A14" s="9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8">
        <f t="shared" si="1"/>
        <v>0</v>
      </c>
      <c r="AH14" s="5"/>
    </row>
    <row r="15" spans="1:34" ht="38.25" customHeight="1" x14ac:dyDescent="0.3">
      <c r="A15" s="9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2"/>
      <c r="AG15" s="8">
        <f t="shared" si="1"/>
        <v>0</v>
      </c>
      <c r="AH15" s="5"/>
    </row>
    <row r="16" spans="1:34" ht="33" customHeight="1" x14ac:dyDescent="0.3">
      <c r="A16" s="9" t="s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2"/>
      <c r="AG16" s="8">
        <f t="shared" si="1"/>
        <v>0</v>
      </c>
      <c r="AH16" s="5"/>
    </row>
    <row r="17" spans="1:34" ht="39" customHeight="1" x14ac:dyDescent="0.3">
      <c r="A17" s="9" t="s">
        <v>24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8">
        <f t="shared" si="1"/>
        <v>0</v>
      </c>
      <c r="AH17" s="5"/>
    </row>
    <row r="18" spans="1:34" ht="34.950000000000003" customHeight="1" x14ac:dyDescent="0.3">
      <c r="A18" s="9" t="s">
        <v>16</v>
      </c>
      <c r="B18" s="18">
        <f>SUM(AH2:AH17)</f>
        <v>1121.43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20" spans="1:34" ht="18" x14ac:dyDescent="0.3">
      <c r="A20" s="19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</sheetData>
  <mergeCells count="2">
    <mergeCell ref="B18:AH18"/>
    <mergeCell ref="A20:AG20"/>
  </mergeCells>
  <pageMargins left="0.11811023622047245" right="0.11811023622047245" top="0.39370078740157483" bottom="0.3937007874015748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Reis</dc:creator>
  <cp:lastModifiedBy>Andre Reis</cp:lastModifiedBy>
  <cp:lastPrinted>2024-07-02T14:04:14Z</cp:lastPrinted>
  <dcterms:created xsi:type="dcterms:W3CDTF">2024-01-03T00:24:46Z</dcterms:created>
  <dcterms:modified xsi:type="dcterms:W3CDTF">2024-07-02T14:27:28Z</dcterms:modified>
</cp:coreProperties>
</file>