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10.25.8.40\usuarios\clm\comum_clm\comum\BANCO DE LEITE\Banco de Leite\CONSUMO LH\"/>
    </mc:Choice>
  </mc:AlternateContent>
  <xr:revisionPtr revIDLastSave="0" documentId="13_ncr:1_{5832620D-D562-4F2D-9051-B24017A1F4C6}" xr6:coauthVersionLast="47" xr6:coauthVersionMax="47" xr10:uidLastSave="{00000000-0000-0000-0000-000000000000}"/>
  <bookViews>
    <workbookView xWindow="-120" yWindow="-120" windowWidth="24240" windowHeight="13140" firstSheet="2" activeTab="5" xr2:uid="{00000000-000D-0000-FFFF-FFFF00000000}"/>
  </bookViews>
  <sheets>
    <sheet name="JANEIRO" sheetId="11" r:id="rId1"/>
    <sheet name="FEVEREIRO" sheetId="24" r:id="rId2"/>
    <sheet name="MARÇO" sheetId="20" r:id="rId3"/>
    <sheet name="ABRIL" sheetId="25" r:id="rId4"/>
    <sheet name="MAIO" sheetId="26" r:id="rId5"/>
    <sheet name="JUNHO" sheetId="32" r:id="rId6"/>
    <sheet name="JULHO" sheetId="33" r:id="rId7"/>
    <sheet name="AGOSTO" sheetId="34" r:id="rId8"/>
    <sheet name="LEVANTAMENTO MATER." sheetId="35" r:id="rId9"/>
    <sheet name="Plan1" sheetId="2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2" l="1"/>
  <c r="O7" i="32"/>
  <c r="O8" i="32"/>
  <c r="O9" i="32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/>
  <c r="O35" i="32"/>
  <c r="O36" i="32"/>
  <c r="O6" i="32"/>
  <c r="AG37" i="33"/>
  <c r="AF37" i="33"/>
  <c r="AD37" i="33"/>
  <c r="AC37" i="33"/>
  <c r="AB37" i="33"/>
  <c r="W37" i="33"/>
  <c r="V37" i="33"/>
  <c r="U37" i="33"/>
  <c r="S37" i="33"/>
  <c r="R37" i="33"/>
  <c r="Q37" i="33"/>
  <c r="P37" i="33"/>
  <c r="O37" i="33"/>
  <c r="M37" i="33"/>
  <c r="L37" i="33"/>
  <c r="J37" i="33"/>
  <c r="H37" i="33"/>
  <c r="G37" i="33"/>
  <c r="D37" i="33"/>
  <c r="C37" i="33"/>
  <c r="T36" i="33"/>
  <c r="N36" i="33"/>
  <c r="K36" i="33"/>
  <c r="I36" i="33"/>
  <c r="B36" i="33"/>
  <c r="X36" i="33" s="1"/>
  <c r="AI35" i="33"/>
  <c r="AJ35" i="33" s="1"/>
  <c r="AK35" i="33" s="1"/>
  <c r="AH35" i="33"/>
  <c r="T35" i="33"/>
  <c r="N35" i="33"/>
  <c r="K35" i="33"/>
  <c r="I35" i="33"/>
  <c r="B35" i="33"/>
  <c r="AJ34" i="33"/>
  <c r="AK34" i="33" s="1"/>
  <c r="AI34" i="33"/>
  <c r="AH34" i="33"/>
  <c r="T34" i="33"/>
  <c r="N34" i="33"/>
  <c r="K34" i="33"/>
  <c r="I34" i="33"/>
  <c r="B34" i="33"/>
  <c r="AI33" i="33"/>
  <c r="AJ33" i="33" s="1"/>
  <c r="AK33" i="33" s="1"/>
  <c r="AH33" i="33"/>
  <c r="T33" i="33"/>
  <c r="N33" i="33"/>
  <c r="K33" i="33"/>
  <c r="I33" i="33"/>
  <c r="B33" i="33"/>
  <c r="AI32" i="33"/>
  <c r="AJ32" i="33" s="1"/>
  <c r="AK32" i="33" s="1"/>
  <c r="AH32" i="33"/>
  <c r="T32" i="33"/>
  <c r="N32" i="33"/>
  <c r="K32" i="33"/>
  <c r="I32" i="33"/>
  <c r="B32" i="33"/>
  <c r="AI31" i="33"/>
  <c r="AJ31" i="33" s="1"/>
  <c r="AK31" i="33" s="1"/>
  <c r="AH31" i="33"/>
  <c r="T31" i="33"/>
  <c r="N31" i="33"/>
  <c r="K31" i="33"/>
  <c r="I31" i="33"/>
  <c r="B31" i="33"/>
  <c r="X31" i="33" s="1"/>
  <c r="AI30" i="33"/>
  <c r="AJ30" i="33" s="1"/>
  <c r="AK30" i="33" s="1"/>
  <c r="AH30" i="33"/>
  <c r="T30" i="33"/>
  <c r="N30" i="33"/>
  <c r="K30" i="33"/>
  <c r="I30" i="33"/>
  <c r="X30" i="33" s="1"/>
  <c r="B30" i="33"/>
  <c r="AI29" i="33"/>
  <c r="AJ29" i="33" s="1"/>
  <c r="AK29" i="33" s="1"/>
  <c r="AH29" i="33"/>
  <c r="T29" i="33"/>
  <c r="N29" i="33"/>
  <c r="K29" i="33"/>
  <c r="I29" i="33"/>
  <c r="X29" i="33" s="1"/>
  <c r="B29" i="33"/>
  <c r="AI28" i="33"/>
  <c r="AJ28" i="33" s="1"/>
  <c r="AK28" i="33" s="1"/>
  <c r="AH28" i="33"/>
  <c r="T28" i="33"/>
  <c r="N28" i="33"/>
  <c r="K28" i="33"/>
  <c r="I28" i="33"/>
  <c r="B28" i="33"/>
  <c r="X28" i="33" s="1"/>
  <c r="AI27" i="33"/>
  <c r="AJ27" i="33" s="1"/>
  <c r="AK27" i="33" s="1"/>
  <c r="AH27" i="33"/>
  <c r="T27" i="33"/>
  <c r="N27" i="33"/>
  <c r="K27" i="33"/>
  <c r="I27" i="33"/>
  <c r="B27" i="33"/>
  <c r="X27" i="33" s="1"/>
  <c r="AI26" i="33"/>
  <c r="AH26" i="33"/>
  <c r="T26" i="33"/>
  <c r="N26" i="33"/>
  <c r="K26" i="33"/>
  <c r="I26" i="33"/>
  <c r="B26" i="33"/>
  <c r="T25" i="33"/>
  <c r="N25" i="33"/>
  <c r="K25" i="33"/>
  <c r="I25" i="33"/>
  <c r="X25" i="33" s="1"/>
  <c r="B25" i="33"/>
  <c r="T24" i="33"/>
  <c r="N24" i="33"/>
  <c r="K24" i="33"/>
  <c r="I24" i="33"/>
  <c r="B24" i="33"/>
  <c r="X24" i="33" s="1"/>
  <c r="T23" i="33"/>
  <c r="N23" i="33"/>
  <c r="K23" i="33"/>
  <c r="I23" i="33"/>
  <c r="B23" i="33"/>
  <c r="X23" i="33" s="1"/>
  <c r="AD22" i="33"/>
  <c r="T22" i="33"/>
  <c r="N22" i="33"/>
  <c r="K22" i="33"/>
  <c r="I22" i="33"/>
  <c r="B22" i="33"/>
  <c r="T21" i="33"/>
  <c r="N21" i="33"/>
  <c r="K21" i="33"/>
  <c r="I21" i="33"/>
  <c r="B21" i="33"/>
  <c r="AD20" i="33"/>
  <c r="T20" i="33"/>
  <c r="N20" i="33"/>
  <c r="K20" i="33"/>
  <c r="I20" i="33"/>
  <c r="B20" i="33"/>
  <c r="T19" i="33"/>
  <c r="N19" i="33"/>
  <c r="K19" i="33"/>
  <c r="I19" i="33"/>
  <c r="X19" i="33" s="1"/>
  <c r="B19" i="33"/>
  <c r="T18" i="33"/>
  <c r="N18" i="33"/>
  <c r="K18" i="33"/>
  <c r="I18" i="33"/>
  <c r="B18" i="33"/>
  <c r="X18" i="33" s="1"/>
  <c r="T17" i="33"/>
  <c r="N17" i="33"/>
  <c r="K17" i="33"/>
  <c r="I17" i="33"/>
  <c r="B17" i="33"/>
  <c r="X17" i="33" s="1"/>
  <c r="T16" i="33"/>
  <c r="N16" i="33"/>
  <c r="K16" i="33"/>
  <c r="I16" i="33"/>
  <c r="B16" i="33"/>
  <c r="T15" i="33"/>
  <c r="N15" i="33"/>
  <c r="K15" i="33"/>
  <c r="I15" i="33"/>
  <c r="X15" i="33" s="1"/>
  <c r="B15" i="33"/>
  <c r="T14" i="33"/>
  <c r="N14" i="33"/>
  <c r="K14" i="33"/>
  <c r="I14" i="33"/>
  <c r="B14" i="33"/>
  <c r="X14" i="33" s="1"/>
  <c r="T13" i="33"/>
  <c r="N13" i="33"/>
  <c r="K13" i="33"/>
  <c r="I13" i="33"/>
  <c r="B13" i="33"/>
  <c r="X13" i="33" s="1"/>
  <c r="AI12" i="33"/>
  <c r="AH12" i="33"/>
  <c r="T12" i="33"/>
  <c r="N12" i="33"/>
  <c r="K12" i="33"/>
  <c r="I12" i="33"/>
  <c r="B12" i="33"/>
  <c r="X12" i="33" s="1"/>
  <c r="T11" i="33"/>
  <c r="N11" i="33"/>
  <c r="K11" i="33"/>
  <c r="I11" i="33"/>
  <c r="B11" i="33"/>
  <c r="X11" i="33" s="1"/>
  <c r="T10" i="33"/>
  <c r="N10" i="33"/>
  <c r="K10" i="33"/>
  <c r="I10" i="33"/>
  <c r="B10" i="33"/>
  <c r="T9" i="33"/>
  <c r="N9" i="33"/>
  <c r="K9" i="33"/>
  <c r="I9" i="33"/>
  <c r="X9" i="33" s="1"/>
  <c r="B9" i="33"/>
  <c r="T8" i="33"/>
  <c r="N8" i="33"/>
  <c r="K8" i="33"/>
  <c r="I8" i="33"/>
  <c r="B8" i="33"/>
  <c r="X8" i="33" s="1"/>
  <c r="T7" i="33"/>
  <c r="N7" i="33"/>
  <c r="K7" i="33"/>
  <c r="I7" i="33"/>
  <c r="B7" i="33"/>
  <c r="Y6" i="33"/>
  <c r="Y7" i="33" s="1"/>
  <c r="Y8" i="33" s="1"/>
  <c r="Y9" i="33" s="1"/>
  <c r="Y10" i="33" s="1"/>
  <c r="Y11" i="33" s="1"/>
  <c r="Y12" i="33" s="1"/>
  <c r="Y13" i="33" s="1"/>
  <c r="Y14" i="33" s="1"/>
  <c r="Y15" i="33" s="1"/>
  <c r="Y16" i="33" s="1"/>
  <c r="Y17" i="33" s="1"/>
  <c r="Y18" i="33" s="1"/>
  <c r="Y19" i="33" s="1"/>
  <c r="Y20" i="33" s="1"/>
  <c r="Y21" i="33" s="1"/>
  <c r="Y22" i="33" s="1"/>
  <c r="Y23" i="33" s="1"/>
  <c r="Y24" i="33" s="1"/>
  <c r="Y25" i="33" s="1"/>
  <c r="Y26" i="33" s="1"/>
  <c r="Y27" i="33" s="1"/>
  <c r="Y28" i="33" s="1"/>
  <c r="Y29" i="33" s="1"/>
  <c r="Y30" i="33" s="1"/>
  <c r="Y31" i="33" s="1"/>
  <c r="Y32" i="33" s="1"/>
  <c r="Y33" i="33" s="1"/>
  <c r="Y34" i="33" s="1"/>
  <c r="Y35" i="33" s="1"/>
  <c r="Y36" i="33" s="1"/>
  <c r="T6" i="33"/>
  <c r="N6" i="33"/>
  <c r="K6" i="33"/>
  <c r="I6" i="33"/>
  <c r="X6" i="33" s="1"/>
  <c r="B6" i="33"/>
  <c r="K37" i="33" l="1"/>
  <c r="X10" i="33"/>
  <c r="X16" i="33"/>
  <c r="X20" i="33"/>
  <c r="X26" i="33"/>
  <c r="AH37" i="33"/>
  <c r="N37" i="33"/>
  <c r="X7" i="33"/>
  <c r="X37" i="33" s="1"/>
  <c r="AI37" i="33"/>
  <c r="X21" i="33"/>
  <c r="X22" i="33"/>
  <c r="AJ26" i="33"/>
  <c r="X32" i="33"/>
  <c r="X33" i="33"/>
  <c r="X34" i="33"/>
  <c r="X35" i="33"/>
  <c r="T37" i="33"/>
  <c r="I37" i="33"/>
  <c r="B37" i="33"/>
  <c r="E45" i="35"/>
  <c r="E47" i="35"/>
  <c r="E46" i="35"/>
  <c r="P37" i="32"/>
  <c r="Q37" i="32"/>
  <c r="R37" i="32"/>
  <c r="T37" i="32"/>
  <c r="S37" i="32"/>
  <c r="E37" i="26"/>
  <c r="F37" i="26"/>
  <c r="R33" i="26"/>
  <c r="N33" i="26"/>
  <c r="K33" i="26"/>
  <c r="I33" i="26"/>
  <c r="B33" i="26"/>
  <c r="B34" i="26"/>
  <c r="B35" i="26"/>
  <c r="AE37" i="34"/>
  <c r="AD37" i="34"/>
  <c r="AB37" i="34"/>
  <c r="AA37" i="34"/>
  <c r="Z37" i="34"/>
  <c r="U37" i="34"/>
  <c r="T37" i="34"/>
  <c r="S37" i="34"/>
  <c r="Q37" i="34"/>
  <c r="P37" i="34"/>
  <c r="O37" i="34"/>
  <c r="M37" i="34"/>
  <c r="L37" i="34"/>
  <c r="J37" i="34"/>
  <c r="H37" i="34"/>
  <c r="G37" i="34"/>
  <c r="D37" i="34"/>
  <c r="C37" i="34"/>
  <c r="R36" i="34"/>
  <c r="N36" i="34"/>
  <c r="K36" i="34"/>
  <c r="I36" i="34"/>
  <c r="B36" i="34"/>
  <c r="AG35" i="34"/>
  <c r="AH35" i="34" s="1"/>
  <c r="AI35" i="34" s="1"/>
  <c r="AF35" i="34"/>
  <c r="R35" i="34"/>
  <c r="N35" i="34"/>
  <c r="K35" i="34"/>
  <c r="I35" i="34"/>
  <c r="B35" i="34"/>
  <c r="V35" i="34" s="1"/>
  <c r="AG34" i="34"/>
  <c r="AH34" i="34" s="1"/>
  <c r="AI34" i="34" s="1"/>
  <c r="AF34" i="34"/>
  <c r="R34" i="34"/>
  <c r="N34" i="34"/>
  <c r="K34" i="34"/>
  <c r="I34" i="34"/>
  <c r="B34" i="34"/>
  <c r="AG33" i="34"/>
  <c r="AH33" i="34" s="1"/>
  <c r="AI33" i="34" s="1"/>
  <c r="AF33" i="34"/>
  <c r="R33" i="34"/>
  <c r="N33" i="34"/>
  <c r="K33" i="34"/>
  <c r="I33" i="34"/>
  <c r="B33" i="34"/>
  <c r="V33" i="34" s="1"/>
  <c r="AG32" i="34"/>
  <c r="AH32" i="34" s="1"/>
  <c r="AI32" i="34" s="1"/>
  <c r="AF32" i="34"/>
  <c r="R32" i="34"/>
  <c r="N32" i="34"/>
  <c r="K32" i="34"/>
  <c r="I32" i="34"/>
  <c r="B32" i="34"/>
  <c r="V32" i="34" s="1"/>
  <c r="AG31" i="34"/>
  <c r="AH31" i="34" s="1"/>
  <c r="AI31" i="34" s="1"/>
  <c r="AF31" i="34"/>
  <c r="R31" i="34"/>
  <c r="N31" i="34"/>
  <c r="K31" i="34"/>
  <c r="I31" i="34"/>
  <c r="B31" i="34"/>
  <c r="AG30" i="34"/>
  <c r="AH30" i="34" s="1"/>
  <c r="AI30" i="34" s="1"/>
  <c r="AF30" i="34"/>
  <c r="R30" i="34"/>
  <c r="N30" i="34"/>
  <c r="K30" i="34"/>
  <c r="I30" i="34"/>
  <c r="V30" i="34" s="1"/>
  <c r="B30" i="34"/>
  <c r="AG29" i="34"/>
  <c r="AH29" i="34" s="1"/>
  <c r="AI29" i="34" s="1"/>
  <c r="AF29" i="34"/>
  <c r="R29" i="34"/>
  <c r="N29" i="34"/>
  <c r="K29" i="34"/>
  <c r="I29" i="34"/>
  <c r="B29" i="34"/>
  <c r="V29" i="34" s="1"/>
  <c r="AG28" i="34"/>
  <c r="AH28" i="34" s="1"/>
  <c r="AI28" i="34" s="1"/>
  <c r="AF28" i="34"/>
  <c r="R28" i="34"/>
  <c r="N28" i="34"/>
  <c r="K28" i="34"/>
  <c r="I28" i="34"/>
  <c r="B28" i="34"/>
  <c r="V28" i="34" s="1"/>
  <c r="AG27" i="34"/>
  <c r="AH27" i="34" s="1"/>
  <c r="AI27" i="34" s="1"/>
  <c r="AF27" i="34"/>
  <c r="R27" i="34"/>
  <c r="N27" i="34"/>
  <c r="K27" i="34"/>
  <c r="I27" i="34"/>
  <c r="B27" i="34"/>
  <c r="V27" i="34" s="1"/>
  <c r="AG26" i="34"/>
  <c r="AH26" i="34" s="1"/>
  <c r="AF26" i="34"/>
  <c r="R26" i="34"/>
  <c r="N26" i="34"/>
  <c r="K26" i="34"/>
  <c r="I26" i="34"/>
  <c r="B26" i="34"/>
  <c r="R25" i="34"/>
  <c r="N25" i="34"/>
  <c r="K25" i="34"/>
  <c r="I25" i="34"/>
  <c r="B25" i="34"/>
  <c r="R24" i="34"/>
  <c r="N24" i="34"/>
  <c r="K24" i="34"/>
  <c r="I24" i="34"/>
  <c r="B24" i="34"/>
  <c r="V24" i="34" s="1"/>
  <c r="R23" i="34"/>
  <c r="N23" i="34"/>
  <c r="K23" i="34"/>
  <c r="I23" i="34"/>
  <c r="B23" i="34"/>
  <c r="V23" i="34" s="1"/>
  <c r="AB22" i="34"/>
  <c r="R22" i="34"/>
  <c r="N22" i="34"/>
  <c r="K22" i="34"/>
  <c r="I22" i="34"/>
  <c r="B22" i="34"/>
  <c r="R21" i="34"/>
  <c r="N21" i="34"/>
  <c r="K21" i="34"/>
  <c r="I21" i="34"/>
  <c r="B21" i="34"/>
  <c r="AB20" i="34"/>
  <c r="W6" i="34" s="1"/>
  <c r="W7" i="34" s="1"/>
  <c r="W8" i="34" s="1"/>
  <c r="W9" i="34" s="1"/>
  <c r="W10" i="34" s="1"/>
  <c r="W11" i="34" s="1"/>
  <c r="W12" i="34" s="1"/>
  <c r="W13" i="34" s="1"/>
  <c r="W14" i="34" s="1"/>
  <c r="W15" i="34" s="1"/>
  <c r="W16" i="34" s="1"/>
  <c r="W17" i="34" s="1"/>
  <c r="W18" i="34" s="1"/>
  <c r="W19" i="34" s="1"/>
  <c r="W20" i="34" s="1"/>
  <c r="W21" i="34" s="1"/>
  <c r="W22" i="34" s="1"/>
  <c r="W23" i="34" s="1"/>
  <c r="W24" i="34" s="1"/>
  <c r="W25" i="34" s="1"/>
  <c r="W26" i="34" s="1"/>
  <c r="W27" i="34" s="1"/>
  <c r="W28" i="34" s="1"/>
  <c r="W29" i="34" s="1"/>
  <c r="W30" i="34" s="1"/>
  <c r="W31" i="34" s="1"/>
  <c r="W32" i="34" s="1"/>
  <c r="W33" i="34" s="1"/>
  <c r="W34" i="34" s="1"/>
  <c r="W35" i="34" s="1"/>
  <c r="W36" i="34" s="1"/>
  <c r="R20" i="34"/>
  <c r="N20" i="34"/>
  <c r="K20" i="34"/>
  <c r="I20" i="34"/>
  <c r="B20" i="34"/>
  <c r="R19" i="34"/>
  <c r="N19" i="34"/>
  <c r="K19" i="34"/>
  <c r="I19" i="34"/>
  <c r="B19" i="34"/>
  <c r="R18" i="34"/>
  <c r="N18" i="34"/>
  <c r="K18" i="34"/>
  <c r="I18" i="34"/>
  <c r="B18" i="34"/>
  <c r="V18" i="34" s="1"/>
  <c r="R17" i="34"/>
  <c r="N17" i="34"/>
  <c r="K17" i="34"/>
  <c r="I17" i="34"/>
  <c r="B17" i="34"/>
  <c r="V17" i="34" s="1"/>
  <c r="R16" i="34"/>
  <c r="N16" i="34"/>
  <c r="K16" i="34"/>
  <c r="I16" i="34"/>
  <c r="B16" i="34"/>
  <c r="R15" i="34"/>
  <c r="N15" i="34"/>
  <c r="K15" i="34"/>
  <c r="I15" i="34"/>
  <c r="B15" i="34"/>
  <c r="R14" i="34"/>
  <c r="N14" i="34"/>
  <c r="K14" i="34"/>
  <c r="I14" i="34"/>
  <c r="B14" i="34"/>
  <c r="V14" i="34" s="1"/>
  <c r="R13" i="34"/>
  <c r="N13" i="34"/>
  <c r="K13" i="34"/>
  <c r="I13" i="34"/>
  <c r="B13" i="34"/>
  <c r="V13" i="34" s="1"/>
  <c r="AG12" i="34"/>
  <c r="AF12" i="34"/>
  <c r="R12" i="34"/>
  <c r="N12" i="34"/>
  <c r="K12" i="34"/>
  <c r="I12" i="34"/>
  <c r="B12" i="34"/>
  <c r="V12" i="34" s="1"/>
  <c r="R11" i="34"/>
  <c r="N11" i="34"/>
  <c r="K11" i="34"/>
  <c r="I11" i="34"/>
  <c r="B11" i="34"/>
  <c r="V11" i="34" s="1"/>
  <c r="R10" i="34"/>
  <c r="N10" i="34"/>
  <c r="K10" i="34"/>
  <c r="I10" i="34"/>
  <c r="B10" i="34"/>
  <c r="R9" i="34"/>
  <c r="N9" i="34"/>
  <c r="K9" i="34"/>
  <c r="I9" i="34"/>
  <c r="B9" i="34"/>
  <c r="R8" i="34"/>
  <c r="N8" i="34"/>
  <c r="K8" i="34"/>
  <c r="I8" i="34"/>
  <c r="B8" i="34"/>
  <c r="V8" i="34" s="1"/>
  <c r="R7" i="34"/>
  <c r="N7" i="34"/>
  <c r="K7" i="34"/>
  <c r="I7" i="34"/>
  <c r="B7" i="34"/>
  <c r="V7" i="34" s="1"/>
  <c r="R6" i="34"/>
  <c r="N6" i="34"/>
  <c r="K6" i="34"/>
  <c r="K37" i="34" s="1"/>
  <c r="I6" i="34"/>
  <c r="B6" i="34"/>
  <c r="AH37" i="32"/>
  <c r="AG37" i="32"/>
  <c r="AE37" i="32"/>
  <c r="AD37" i="32"/>
  <c r="AC37" i="32"/>
  <c r="X37" i="32"/>
  <c r="W37" i="32"/>
  <c r="V37" i="32"/>
  <c r="M37" i="32"/>
  <c r="L37" i="32"/>
  <c r="J37" i="32"/>
  <c r="H37" i="32"/>
  <c r="G37" i="32"/>
  <c r="D37" i="32"/>
  <c r="C37" i="32"/>
  <c r="U36" i="32"/>
  <c r="K36" i="32"/>
  <c r="I36" i="32"/>
  <c r="B36" i="32"/>
  <c r="AJ35" i="32"/>
  <c r="AK35" i="32" s="1"/>
  <c r="AL35" i="32" s="1"/>
  <c r="AI35" i="32"/>
  <c r="U35" i="32"/>
  <c r="K35" i="32"/>
  <c r="I35" i="32"/>
  <c r="B35" i="32"/>
  <c r="Y35" i="32" s="1"/>
  <c r="AJ34" i="32"/>
  <c r="AK34" i="32" s="1"/>
  <c r="AL34" i="32" s="1"/>
  <c r="AI34" i="32"/>
  <c r="U34" i="32"/>
  <c r="K34" i="32"/>
  <c r="I34" i="32"/>
  <c r="B34" i="32"/>
  <c r="AJ33" i="32"/>
  <c r="AK33" i="32" s="1"/>
  <c r="AL33" i="32" s="1"/>
  <c r="AI33" i="32"/>
  <c r="U33" i="32"/>
  <c r="K33" i="32"/>
  <c r="I33" i="32"/>
  <c r="B33" i="32"/>
  <c r="Y33" i="32" s="1"/>
  <c r="AJ32" i="32"/>
  <c r="AK32" i="32" s="1"/>
  <c r="AL32" i="32" s="1"/>
  <c r="AI32" i="32"/>
  <c r="U32" i="32"/>
  <c r="K32" i="32"/>
  <c r="I32" i="32"/>
  <c r="B32" i="32"/>
  <c r="AJ31" i="32"/>
  <c r="AK31" i="32" s="1"/>
  <c r="AL31" i="32" s="1"/>
  <c r="AI31" i="32"/>
  <c r="U31" i="32"/>
  <c r="K31" i="32"/>
  <c r="I31" i="32"/>
  <c r="B31" i="32"/>
  <c r="AJ30" i="32"/>
  <c r="AK30" i="32" s="1"/>
  <c r="AL30" i="32" s="1"/>
  <c r="AI30" i="32"/>
  <c r="U30" i="32"/>
  <c r="K30" i="32"/>
  <c r="I30" i="32"/>
  <c r="Y30" i="32" s="1"/>
  <c r="B30" i="32"/>
  <c r="AJ29" i="32"/>
  <c r="AK29" i="32" s="1"/>
  <c r="AL29" i="32" s="1"/>
  <c r="AI29" i="32"/>
  <c r="U29" i="32"/>
  <c r="K29" i="32"/>
  <c r="I29" i="32"/>
  <c r="B29" i="32"/>
  <c r="Y29" i="32" s="1"/>
  <c r="AJ28" i="32"/>
  <c r="AK28" i="32" s="1"/>
  <c r="AL28" i="32" s="1"/>
  <c r="AI28" i="32"/>
  <c r="U28" i="32"/>
  <c r="K28" i="32"/>
  <c r="I28" i="32"/>
  <c r="B28" i="32"/>
  <c r="AJ27" i="32"/>
  <c r="AK27" i="32" s="1"/>
  <c r="AL27" i="32" s="1"/>
  <c r="AI27" i="32"/>
  <c r="U27" i="32"/>
  <c r="K27" i="32"/>
  <c r="I27" i="32"/>
  <c r="B27" i="32"/>
  <c r="Y27" i="32" s="1"/>
  <c r="AJ26" i="32"/>
  <c r="AK26" i="32" s="1"/>
  <c r="AI26" i="32"/>
  <c r="U26" i="32"/>
  <c r="K26" i="32"/>
  <c r="I26" i="32"/>
  <c r="B26" i="32"/>
  <c r="U25" i="32"/>
  <c r="K25" i="32"/>
  <c r="I25" i="32"/>
  <c r="B25" i="32"/>
  <c r="U24" i="32"/>
  <c r="K24" i="32"/>
  <c r="I24" i="32"/>
  <c r="B24" i="32"/>
  <c r="U23" i="32"/>
  <c r="K23" i="32"/>
  <c r="I23" i="32"/>
  <c r="B23" i="32"/>
  <c r="U22" i="32"/>
  <c r="K22" i="32"/>
  <c r="I22" i="32"/>
  <c r="B22" i="32"/>
  <c r="U21" i="32"/>
  <c r="K21" i="32"/>
  <c r="I21" i="32"/>
  <c r="B21" i="32"/>
  <c r="AE20" i="32"/>
  <c r="AE22" i="32" s="1"/>
  <c r="U20" i="32"/>
  <c r="K20" i="32"/>
  <c r="I20" i="32"/>
  <c r="B20" i="32"/>
  <c r="U19" i="32"/>
  <c r="K19" i="32"/>
  <c r="I19" i="32"/>
  <c r="B19" i="32"/>
  <c r="U18" i="32"/>
  <c r="K18" i="32"/>
  <c r="I18" i="32"/>
  <c r="B18" i="32"/>
  <c r="U17" i="32"/>
  <c r="K17" i="32"/>
  <c r="I17" i="32"/>
  <c r="B17" i="32"/>
  <c r="U16" i="32"/>
  <c r="K16" i="32"/>
  <c r="I16" i="32"/>
  <c r="B16" i="32"/>
  <c r="U15" i="32"/>
  <c r="K15" i="32"/>
  <c r="I15" i="32"/>
  <c r="B15" i="32"/>
  <c r="U14" i="32"/>
  <c r="K14" i="32"/>
  <c r="I14" i="32"/>
  <c r="B14" i="32"/>
  <c r="U13" i="32"/>
  <c r="K13" i="32"/>
  <c r="I13" i="32"/>
  <c r="B13" i="32"/>
  <c r="AJ12" i="32"/>
  <c r="AI12" i="32"/>
  <c r="U12" i="32"/>
  <c r="K12" i="32"/>
  <c r="I12" i="32"/>
  <c r="B12" i="32"/>
  <c r="U11" i="32"/>
  <c r="K11" i="32"/>
  <c r="I11" i="32"/>
  <c r="B11" i="32"/>
  <c r="U10" i="32"/>
  <c r="I10" i="32"/>
  <c r="B10" i="32"/>
  <c r="U9" i="32"/>
  <c r="K9" i="32"/>
  <c r="I9" i="32"/>
  <c r="B9" i="32"/>
  <c r="U8" i="32"/>
  <c r="K8" i="32"/>
  <c r="I8" i="32"/>
  <c r="B8" i="32"/>
  <c r="Y8" i="32" s="1"/>
  <c r="U7" i="32"/>
  <c r="K7" i="32"/>
  <c r="I7" i="32"/>
  <c r="B7" i="32"/>
  <c r="U6" i="32"/>
  <c r="K6" i="32"/>
  <c r="I6" i="32"/>
  <c r="B6" i="32"/>
  <c r="B26" i="26"/>
  <c r="B27" i="26"/>
  <c r="B28" i="26"/>
  <c r="B29" i="26"/>
  <c r="B30" i="26"/>
  <c r="B31" i="26"/>
  <c r="B32" i="26"/>
  <c r="B36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AJ37" i="33" l="1"/>
  <c r="AK26" i="33"/>
  <c r="AK37" i="33" s="1"/>
  <c r="N37" i="34"/>
  <c r="V10" i="34"/>
  <c r="V16" i="34"/>
  <c r="V20" i="34"/>
  <c r="V26" i="34"/>
  <c r="V34" i="34"/>
  <c r="R37" i="34"/>
  <c r="AF37" i="34"/>
  <c r="Y12" i="32"/>
  <c r="Y24" i="32"/>
  <c r="Y32" i="32"/>
  <c r="I37" i="34"/>
  <c r="V9" i="34"/>
  <c r="V15" i="34"/>
  <c r="V19" i="34"/>
  <c r="V21" i="34"/>
  <c r="V22" i="34"/>
  <c r="V25" i="34"/>
  <c r="V31" i="34"/>
  <c r="V36" i="34"/>
  <c r="Y14" i="32"/>
  <c r="Y18" i="32"/>
  <c r="Y34" i="32"/>
  <c r="AI37" i="32"/>
  <c r="Y7" i="32"/>
  <c r="Y36" i="32"/>
  <c r="V33" i="26"/>
  <c r="AH37" i="34"/>
  <c r="V6" i="34"/>
  <c r="AI26" i="34"/>
  <c r="AI37" i="34" s="1"/>
  <c r="AG37" i="34"/>
  <c r="B37" i="34"/>
  <c r="O37" i="32"/>
  <c r="Z6" i="32"/>
  <c r="Z7" i="32" s="1"/>
  <c r="Z8" i="32" s="1"/>
  <c r="Z9" i="32" s="1"/>
  <c r="Z10" i="32" s="1"/>
  <c r="Z11" i="32" s="1"/>
  <c r="Z12" i="32" s="1"/>
  <c r="Z13" i="32" s="1"/>
  <c r="Z14" i="32" s="1"/>
  <c r="Z15" i="32" s="1"/>
  <c r="Z16" i="32" s="1"/>
  <c r="Z17" i="32" s="1"/>
  <c r="Z18" i="32" s="1"/>
  <c r="Z19" i="32" s="1"/>
  <c r="Z20" i="32" s="1"/>
  <c r="Z21" i="32" s="1"/>
  <c r="Z22" i="32" s="1"/>
  <c r="Z23" i="32" s="1"/>
  <c r="Z24" i="32" s="1"/>
  <c r="Z25" i="32" s="1"/>
  <c r="Z26" i="32" s="1"/>
  <c r="Z27" i="32" s="1"/>
  <c r="Z28" i="32" s="1"/>
  <c r="Z29" i="32" s="1"/>
  <c r="Z30" i="32" s="1"/>
  <c r="Z31" i="32" s="1"/>
  <c r="Z32" i="32" s="1"/>
  <c r="Z33" i="32" s="1"/>
  <c r="Z34" i="32" s="1"/>
  <c r="Z35" i="32" s="1"/>
  <c r="Z36" i="32" s="1"/>
  <c r="Y10" i="32"/>
  <c r="Y11" i="32"/>
  <c r="Y13" i="32"/>
  <c r="Y16" i="32"/>
  <c r="Y17" i="32"/>
  <c r="Y20" i="32"/>
  <c r="Y23" i="32"/>
  <c r="Y26" i="32"/>
  <c r="Y31" i="32"/>
  <c r="I37" i="32"/>
  <c r="Y15" i="32"/>
  <c r="Y19" i="32"/>
  <c r="Y21" i="32"/>
  <c r="Y22" i="32"/>
  <c r="Y25" i="32"/>
  <c r="Y28" i="32"/>
  <c r="Y6" i="32"/>
  <c r="K37" i="32"/>
  <c r="Y9" i="32"/>
  <c r="B37" i="32"/>
  <c r="U37" i="32"/>
  <c r="AK37" i="32"/>
  <c r="AL26" i="32"/>
  <c r="AL37" i="32" s="1"/>
  <c r="AJ37" i="32"/>
  <c r="V37" i="34" l="1"/>
  <c r="Y37" i="32"/>
  <c r="K14" i="26" l="1"/>
  <c r="N14" i="26"/>
  <c r="R14" i="26"/>
  <c r="I14" i="26"/>
  <c r="R15" i="26"/>
  <c r="N15" i="26"/>
  <c r="K15" i="26"/>
  <c r="I15" i="26"/>
  <c r="AA36" i="25" l="1"/>
  <c r="AD26" i="20"/>
  <c r="AE26" i="25" l="1"/>
  <c r="G32" i="20"/>
  <c r="I25" i="20"/>
  <c r="AE37" i="26" l="1"/>
  <c r="AD37" i="26"/>
  <c r="AB37" i="26"/>
  <c r="AA37" i="26"/>
  <c r="Z37" i="26"/>
  <c r="U37" i="26"/>
  <c r="T37" i="26"/>
  <c r="S37" i="26"/>
  <c r="Q37" i="26"/>
  <c r="P37" i="26"/>
  <c r="O37" i="26"/>
  <c r="M37" i="26"/>
  <c r="L37" i="26"/>
  <c r="J37" i="26"/>
  <c r="H37" i="26"/>
  <c r="G37" i="26"/>
  <c r="D37" i="26"/>
  <c r="C37" i="26"/>
  <c r="B37" i="26"/>
  <c r="R36" i="26"/>
  <c r="N36" i="26"/>
  <c r="K36" i="26"/>
  <c r="I36" i="26"/>
  <c r="V36" i="26" s="1"/>
  <c r="R35" i="26"/>
  <c r="N35" i="26"/>
  <c r="K35" i="26"/>
  <c r="I35" i="26"/>
  <c r="V35" i="26" s="1"/>
  <c r="R34" i="26"/>
  <c r="N34" i="26"/>
  <c r="K34" i="26"/>
  <c r="I34" i="26"/>
  <c r="V34" i="26" s="1"/>
  <c r="AG33" i="26"/>
  <c r="AG32" i="26"/>
  <c r="AH32" i="26" s="1"/>
  <c r="AI32" i="26" s="1"/>
  <c r="AF32" i="26"/>
  <c r="R32" i="26"/>
  <c r="N32" i="26"/>
  <c r="K32" i="26"/>
  <c r="I32" i="26"/>
  <c r="V32" i="26" s="1"/>
  <c r="AG31" i="26"/>
  <c r="AH31" i="26" s="1"/>
  <c r="AI31" i="26" s="1"/>
  <c r="AF31" i="26"/>
  <c r="R31" i="26"/>
  <c r="N31" i="26"/>
  <c r="K31" i="26"/>
  <c r="I31" i="26"/>
  <c r="V31" i="26" s="1"/>
  <c r="AG30" i="26"/>
  <c r="AH30" i="26" s="1"/>
  <c r="AI30" i="26" s="1"/>
  <c r="AF30" i="26"/>
  <c r="R30" i="26"/>
  <c r="N30" i="26"/>
  <c r="K30" i="26"/>
  <c r="I30" i="26"/>
  <c r="V30" i="26" s="1"/>
  <c r="AG29" i="26"/>
  <c r="AH29" i="26" s="1"/>
  <c r="AI29" i="26" s="1"/>
  <c r="AF29" i="26"/>
  <c r="R29" i="26"/>
  <c r="N29" i="26"/>
  <c r="K29" i="26"/>
  <c r="I29" i="26"/>
  <c r="V29" i="26" s="1"/>
  <c r="AG28" i="26"/>
  <c r="AH28" i="26" s="1"/>
  <c r="AI28" i="26" s="1"/>
  <c r="AF28" i="26"/>
  <c r="R28" i="26"/>
  <c r="N28" i="26"/>
  <c r="K28" i="26"/>
  <c r="I28" i="26"/>
  <c r="V28" i="26" s="1"/>
  <c r="AG27" i="26"/>
  <c r="AH27" i="26" s="1"/>
  <c r="AI27" i="26" s="1"/>
  <c r="AF27" i="26"/>
  <c r="R27" i="26"/>
  <c r="N27" i="26"/>
  <c r="K27" i="26"/>
  <c r="I27" i="26"/>
  <c r="V27" i="26" s="1"/>
  <c r="AG26" i="26"/>
  <c r="AF26" i="26"/>
  <c r="R26" i="26"/>
  <c r="N26" i="26"/>
  <c r="K26" i="26"/>
  <c r="I26" i="26"/>
  <c r="V26" i="26" s="1"/>
  <c r="R25" i="26"/>
  <c r="N25" i="26"/>
  <c r="K25" i="26"/>
  <c r="I25" i="26"/>
  <c r="V25" i="26" s="1"/>
  <c r="R24" i="26"/>
  <c r="N24" i="26"/>
  <c r="K24" i="26"/>
  <c r="I24" i="26"/>
  <c r="V24" i="26" s="1"/>
  <c r="R23" i="26"/>
  <c r="N23" i="26"/>
  <c r="K23" i="26"/>
  <c r="I23" i="26"/>
  <c r="V23" i="26" s="1"/>
  <c r="R22" i="26"/>
  <c r="N22" i="26"/>
  <c r="K22" i="26"/>
  <c r="I22" i="26"/>
  <c r="V22" i="26" s="1"/>
  <c r="R21" i="26"/>
  <c r="N21" i="26"/>
  <c r="K21" i="26"/>
  <c r="I21" i="26"/>
  <c r="V21" i="26" s="1"/>
  <c r="AB20" i="26"/>
  <c r="AB22" i="26" s="1"/>
  <c r="R20" i="26"/>
  <c r="N20" i="26"/>
  <c r="K20" i="26"/>
  <c r="I20" i="26"/>
  <c r="V20" i="26" s="1"/>
  <c r="R19" i="26"/>
  <c r="N19" i="26"/>
  <c r="K19" i="26"/>
  <c r="I19" i="26"/>
  <c r="V19" i="26" s="1"/>
  <c r="R18" i="26"/>
  <c r="N18" i="26"/>
  <c r="K18" i="26"/>
  <c r="I18" i="26"/>
  <c r="V18" i="26" s="1"/>
  <c r="R17" i="26"/>
  <c r="N17" i="26"/>
  <c r="K17" i="26"/>
  <c r="I17" i="26"/>
  <c r="V17" i="26" s="1"/>
  <c r="R16" i="26"/>
  <c r="N16" i="26"/>
  <c r="K16" i="26"/>
  <c r="I16" i="26"/>
  <c r="V16" i="26" s="1"/>
  <c r="V15" i="26"/>
  <c r="V14" i="26"/>
  <c r="R13" i="26"/>
  <c r="N13" i="26"/>
  <c r="K13" i="26"/>
  <c r="I13" i="26"/>
  <c r="V13" i="26" s="1"/>
  <c r="AG12" i="26"/>
  <c r="AF12" i="26"/>
  <c r="R12" i="26"/>
  <c r="N12" i="26"/>
  <c r="K12" i="26"/>
  <c r="I12" i="26"/>
  <c r="V12" i="26" s="1"/>
  <c r="R11" i="26"/>
  <c r="N11" i="26"/>
  <c r="K11" i="26"/>
  <c r="I11" i="26"/>
  <c r="V11" i="26" s="1"/>
  <c r="R10" i="26"/>
  <c r="N10" i="26"/>
  <c r="K10" i="26"/>
  <c r="I10" i="26"/>
  <c r="V10" i="26" s="1"/>
  <c r="R9" i="26"/>
  <c r="N9" i="26"/>
  <c r="K9" i="26"/>
  <c r="I9" i="26"/>
  <c r="V9" i="26" s="1"/>
  <c r="R8" i="26"/>
  <c r="N8" i="26"/>
  <c r="K8" i="26"/>
  <c r="I8" i="26"/>
  <c r="V8" i="26" s="1"/>
  <c r="R7" i="26"/>
  <c r="N7" i="26"/>
  <c r="K7" i="26"/>
  <c r="I7" i="26"/>
  <c r="V7" i="26" s="1"/>
  <c r="R6" i="26"/>
  <c r="N6" i="26"/>
  <c r="K6" i="26"/>
  <c r="I6" i="26"/>
  <c r="V6" i="26" s="1"/>
  <c r="AB36" i="25"/>
  <c r="Z36" i="25"/>
  <c r="Y36" i="25"/>
  <c r="X36" i="25"/>
  <c r="S36" i="25"/>
  <c r="R36" i="25"/>
  <c r="Q36" i="25"/>
  <c r="O36" i="25"/>
  <c r="N36" i="25"/>
  <c r="M36" i="25"/>
  <c r="K36" i="25"/>
  <c r="J36" i="25"/>
  <c r="H36" i="25"/>
  <c r="F36" i="25"/>
  <c r="E36" i="25"/>
  <c r="D36" i="25"/>
  <c r="C36" i="25"/>
  <c r="B36" i="25"/>
  <c r="AE35" i="25"/>
  <c r="AF35" i="25" s="1"/>
  <c r="AG35" i="25" s="1"/>
  <c r="AD35" i="25"/>
  <c r="P35" i="25"/>
  <c r="L35" i="25"/>
  <c r="I35" i="25"/>
  <c r="G35" i="25"/>
  <c r="T35" i="25" s="1"/>
  <c r="AE34" i="25"/>
  <c r="AF34" i="25" s="1"/>
  <c r="AG34" i="25" s="1"/>
  <c r="AD34" i="25"/>
  <c r="P34" i="25"/>
  <c r="L34" i="25"/>
  <c r="I34" i="25"/>
  <c r="G34" i="25"/>
  <c r="T34" i="25" s="1"/>
  <c r="AE33" i="25"/>
  <c r="AF33" i="25" s="1"/>
  <c r="AG33" i="25" s="1"/>
  <c r="AD33" i="25"/>
  <c r="P33" i="25"/>
  <c r="L33" i="25"/>
  <c r="I33" i="25"/>
  <c r="G33" i="25"/>
  <c r="T33" i="25" s="1"/>
  <c r="AE32" i="25"/>
  <c r="AF32" i="25" s="1"/>
  <c r="AG32" i="25" s="1"/>
  <c r="AD32" i="25"/>
  <c r="P32" i="25"/>
  <c r="L32" i="25"/>
  <c r="I32" i="25"/>
  <c r="G32" i="25"/>
  <c r="T32" i="25" s="1"/>
  <c r="AE31" i="25"/>
  <c r="AF31" i="25" s="1"/>
  <c r="AG31" i="25" s="1"/>
  <c r="AD31" i="25"/>
  <c r="P31" i="25"/>
  <c r="L31" i="25"/>
  <c r="I31" i="25"/>
  <c r="G31" i="25"/>
  <c r="T31" i="25" s="1"/>
  <c r="AE30" i="25"/>
  <c r="AF30" i="25" s="1"/>
  <c r="AG30" i="25" s="1"/>
  <c r="P30" i="25"/>
  <c r="L30" i="25"/>
  <c r="I30" i="25"/>
  <c r="G30" i="25"/>
  <c r="T30" i="25" s="1"/>
  <c r="AE29" i="25"/>
  <c r="AF29" i="25" s="1"/>
  <c r="AG29" i="25" s="1"/>
  <c r="P29" i="25"/>
  <c r="L29" i="25"/>
  <c r="I29" i="25"/>
  <c r="G29" i="25"/>
  <c r="T29" i="25" s="1"/>
  <c r="AE28" i="25"/>
  <c r="AF28" i="25" s="1"/>
  <c r="AG28" i="25" s="1"/>
  <c r="P28" i="25"/>
  <c r="L28" i="25"/>
  <c r="I28" i="25"/>
  <c r="G28" i="25"/>
  <c r="T28" i="25" s="1"/>
  <c r="AE27" i="25"/>
  <c r="AF27" i="25" s="1"/>
  <c r="AG27" i="25" s="1"/>
  <c r="P27" i="25"/>
  <c r="L27" i="25"/>
  <c r="I27" i="25"/>
  <c r="G27" i="25"/>
  <c r="T27" i="25" s="1"/>
  <c r="P26" i="25"/>
  <c r="L26" i="25"/>
  <c r="I26" i="25"/>
  <c r="G26" i="25"/>
  <c r="T26" i="25" s="1"/>
  <c r="P25" i="25"/>
  <c r="L25" i="25"/>
  <c r="I25" i="25"/>
  <c r="G25" i="25"/>
  <c r="T25" i="25" s="1"/>
  <c r="P24" i="25"/>
  <c r="L24" i="25"/>
  <c r="I24" i="25"/>
  <c r="G24" i="25"/>
  <c r="T24" i="25" s="1"/>
  <c r="P23" i="25"/>
  <c r="L23" i="25"/>
  <c r="I23" i="25"/>
  <c r="G23" i="25"/>
  <c r="T23" i="25" s="1"/>
  <c r="P22" i="25"/>
  <c r="L22" i="25"/>
  <c r="I22" i="25"/>
  <c r="G22" i="25"/>
  <c r="T22" i="25" s="1"/>
  <c r="P21" i="25"/>
  <c r="L21" i="25"/>
  <c r="I21" i="25"/>
  <c r="G21" i="25"/>
  <c r="T21" i="25" s="1"/>
  <c r="Z20" i="25"/>
  <c r="Z22" i="25" s="1"/>
  <c r="P20" i="25"/>
  <c r="L20" i="25"/>
  <c r="I20" i="25"/>
  <c r="G20" i="25"/>
  <c r="T20" i="25" s="1"/>
  <c r="P19" i="25"/>
  <c r="L19" i="25"/>
  <c r="I19" i="25"/>
  <c r="G19" i="25"/>
  <c r="T19" i="25" s="1"/>
  <c r="P18" i="25"/>
  <c r="L18" i="25"/>
  <c r="I18" i="25"/>
  <c r="G18" i="25"/>
  <c r="T18" i="25" s="1"/>
  <c r="P17" i="25"/>
  <c r="L17" i="25"/>
  <c r="I17" i="25"/>
  <c r="G17" i="25"/>
  <c r="T17" i="25" s="1"/>
  <c r="P16" i="25"/>
  <c r="L16" i="25"/>
  <c r="I16" i="25"/>
  <c r="G16" i="25"/>
  <c r="T16" i="25" s="1"/>
  <c r="P15" i="25"/>
  <c r="L15" i="25"/>
  <c r="I15" i="25"/>
  <c r="G15" i="25"/>
  <c r="T15" i="25" s="1"/>
  <c r="P14" i="25"/>
  <c r="L14" i="25"/>
  <c r="I14" i="25"/>
  <c r="G14" i="25"/>
  <c r="T14" i="25" s="1"/>
  <c r="P13" i="25"/>
  <c r="L13" i="25"/>
  <c r="I13" i="25"/>
  <c r="G13" i="25"/>
  <c r="T13" i="25" s="1"/>
  <c r="AE12" i="25"/>
  <c r="AD12" i="25"/>
  <c r="P12" i="25"/>
  <c r="L12" i="25"/>
  <c r="I12" i="25"/>
  <c r="G12" i="25"/>
  <c r="T12" i="25" s="1"/>
  <c r="P11" i="25"/>
  <c r="L11" i="25"/>
  <c r="I11" i="25"/>
  <c r="G11" i="25"/>
  <c r="T11" i="25" s="1"/>
  <c r="P10" i="25"/>
  <c r="L10" i="25"/>
  <c r="I10" i="25"/>
  <c r="G10" i="25"/>
  <c r="T10" i="25" s="1"/>
  <c r="P9" i="25"/>
  <c r="L9" i="25"/>
  <c r="I9" i="25"/>
  <c r="G9" i="25"/>
  <c r="T9" i="25" s="1"/>
  <c r="P8" i="25"/>
  <c r="L8" i="25"/>
  <c r="I8" i="25"/>
  <c r="G8" i="25"/>
  <c r="T8" i="25" s="1"/>
  <c r="P7" i="25"/>
  <c r="L7" i="25"/>
  <c r="I7" i="25"/>
  <c r="G7" i="25"/>
  <c r="T7" i="25" s="1"/>
  <c r="P6" i="25"/>
  <c r="L6" i="25"/>
  <c r="I6" i="25"/>
  <c r="G6" i="25"/>
  <c r="T6" i="25" s="1"/>
  <c r="AC37" i="24"/>
  <c r="AB37" i="24"/>
  <c r="Z37" i="24"/>
  <c r="Y37" i="24"/>
  <c r="X37" i="24"/>
  <c r="S37" i="24"/>
  <c r="R37" i="24"/>
  <c r="Q37" i="24"/>
  <c r="O37" i="24"/>
  <c r="N37" i="24"/>
  <c r="M37" i="24"/>
  <c r="K37" i="24"/>
  <c r="J37" i="24"/>
  <c r="H37" i="24"/>
  <c r="F37" i="24"/>
  <c r="E37" i="24"/>
  <c r="D37" i="24"/>
  <c r="C37" i="24"/>
  <c r="B37" i="24"/>
  <c r="P36" i="24"/>
  <c r="L36" i="24"/>
  <c r="I36" i="24"/>
  <c r="G36" i="24"/>
  <c r="T36" i="24" s="1"/>
  <c r="AE35" i="24"/>
  <c r="AF35" i="24" s="1"/>
  <c r="AG35" i="24" s="1"/>
  <c r="AD35" i="24"/>
  <c r="P35" i="24"/>
  <c r="L35" i="24"/>
  <c r="I35" i="24"/>
  <c r="G35" i="24"/>
  <c r="T35" i="24" s="1"/>
  <c r="AE34" i="24"/>
  <c r="AF34" i="24" s="1"/>
  <c r="AG34" i="24" s="1"/>
  <c r="AD34" i="24"/>
  <c r="P34" i="24"/>
  <c r="L34" i="24"/>
  <c r="I34" i="24"/>
  <c r="G34" i="24"/>
  <c r="T34" i="24" s="1"/>
  <c r="AE33" i="24"/>
  <c r="AF33" i="24" s="1"/>
  <c r="AG33" i="24" s="1"/>
  <c r="AD33" i="24"/>
  <c r="P33" i="24"/>
  <c r="L33" i="24"/>
  <c r="I33" i="24"/>
  <c r="G33" i="24"/>
  <c r="T33" i="24" s="1"/>
  <c r="AE32" i="24"/>
  <c r="AF32" i="24" s="1"/>
  <c r="AG32" i="24" s="1"/>
  <c r="AD32" i="24"/>
  <c r="P32" i="24"/>
  <c r="L32" i="24"/>
  <c r="I32" i="24"/>
  <c r="G32" i="24"/>
  <c r="T32" i="24" s="1"/>
  <c r="AE31" i="24"/>
  <c r="AF31" i="24" s="1"/>
  <c r="AG31" i="24" s="1"/>
  <c r="AD31" i="24"/>
  <c r="P31" i="24"/>
  <c r="L31" i="24"/>
  <c r="I31" i="24"/>
  <c r="G31" i="24"/>
  <c r="T31" i="24" s="1"/>
  <c r="AE30" i="24"/>
  <c r="AF30" i="24" s="1"/>
  <c r="AG30" i="24" s="1"/>
  <c r="AD30" i="24"/>
  <c r="P30" i="24"/>
  <c r="L30" i="24"/>
  <c r="I30" i="24"/>
  <c r="G30" i="24"/>
  <c r="T30" i="24" s="1"/>
  <c r="AE29" i="24"/>
  <c r="AF29" i="24" s="1"/>
  <c r="AG29" i="24" s="1"/>
  <c r="AD29" i="24"/>
  <c r="P29" i="24"/>
  <c r="L29" i="24"/>
  <c r="I29" i="24"/>
  <c r="G29" i="24"/>
  <c r="T29" i="24" s="1"/>
  <c r="AE28" i="24"/>
  <c r="AF28" i="24" s="1"/>
  <c r="AG28" i="24" s="1"/>
  <c r="AD28" i="24"/>
  <c r="P28" i="24"/>
  <c r="L28" i="24"/>
  <c r="I28" i="24"/>
  <c r="G28" i="24"/>
  <c r="T28" i="24" s="1"/>
  <c r="AE27" i="24"/>
  <c r="AF27" i="24" s="1"/>
  <c r="AG27" i="24" s="1"/>
  <c r="AD27" i="24"/>
  <c r="P27" i="24"/>
  <c r="L27" i="24"/>
  <c r="I27" i="24"/>
  <c r="G27" i="24"/>
  <c r="T27" i="24" s="1"/>
  <c r="AE26" i="24"/>
  <c r="AF26" i="24" s="1"/>
  <c r="AD26" i="24"/>
  <c r="P26" i="24"/>
  <c r="L26" i="24"/>
  <c r="I26" i="24"/>
  <c r="G26" i="24"/>
  <c r="T26" i="24" s="1"/>
  <c r="P25" i="24"/>
  <c r="L25" i="24"/>
  <c r="I25" i="24"/>
  <c r="G25" i="24"/>
  <c r="T25" i="24" s="1"/>
  <c r="P24" i="24"/>
  <c r="L24" i="24"/>
  <c r="I24" i="24"/>
  <c r="G24" i="24"/>
  <c r="T24" i="24" s="1"/>
  <c r="P23" i="24"/>
  <c r="L23" i="24"/>
  <c r="I23" i="24"/>
  <c r="G23" i="24"/>
  <c r="T23" i="24" s="1"/>
  <c r="P22" i="24"/>
  <c r="L22" i="24"/>
  <c r="I22" i="24"/>
  <c r="G22" i="24"/>
  <c r="T22" i="24" s="1"/>
  <c r="P21" i="24"/>
  <c r="L21" i="24"/>
  <c r="I21" i="24"/>
  <c r="G21" i="24"/>
  <c r="T21" i="24" s="1"/>
  <c r="Z20" i="24"/>
  <c r="Z22" i="24" s="1"/>
  <c r="P20" i="24"/>
  <c r="L20" i="24"/>
  <c r="I20" i="24"/>
  <c r="G20" i="24"/>
  <c r="T20" i="24" s="1"/>
  <c r="P19" i="24"/>
  <c r="L19" i="24"/>
  <c r="I19" i="24"/>
  <c r="G19" i="24"/>
  <c r="T19" i="24" s="1"/>
  <c r="P18" i="24"/>
  <c r="L18" i="24"/>
  <c r="I18" i="24"/>
  <c r="G18" i="24"/>
  <c r="T18" i="24" s="1"/>
  <c r="P17" i="24"/>
  <c r="L17" i="24"/>
  <c r="I17" i="24"/>
  <c r="G17" i="24"/>
  <c r="T17" i="24" s="1"/>
  <c r="P16" i="24"/>
  <c r="L16" i="24"/>
  <c r="I16" i="24"/>
  <c r="G16" i="24"/>
  <c r="T16" i="24" s="1"/>
  <c r="P15" i="24"/>
  <c r="L15" i="24"/>
  <c r="I15" i="24"/>
  <c r="G15" i="24"/>
  <c r="T15" i="24" s="1"/>
  <c r="P14" i="24"/>
  <c r="L14" i="24"/>
  <c r="I14" i="24"/>
  <c r="G14" i="24"/>
  <c r="T14" i="24" s="1"/>
  <c r="P13" i="24"/>
  <c r="L13" i="24"/>
  <c r="I13" i="24"/>
  <c r="G13" i="24"/>
  <c r="T13" i="24" s="1"/>
  <c r="AE12" i="24"/>
  <c r="AD12" i="24"/>
  <c r="P12" i="24"/>
  <c r="L12" i="24"/>
  <c r="I12" i="24"/>
  <c r="G12" i="24"/>
  <c r="T12" i="24" s="1"/>
  <c r="P11" i="24"/>
  <c r="L11" i="24"/>
  <c r="I11" i="24"/>
  <c r="G11" i="24"/>
  <c r="T11" i="24" s="1"/>
  <c r="P10" i="24"/>
  <c r="L10" i="24"/>
  <c r="I10" i="24"/>
  <c r="G10" i="24"/>
  <c r="T10" i="24" s="1"/>
  <c r="P9" i="24"/>
  <c r="L9" i="24"/>
  <c r="I9" i="24"/>
  <c r="G9" i="24"/>
  <c r="T9" i="24" s="1"/>
  <c r="P8" i="24"/>
  <c r="L8" i="24"/>
  <c r="I8" i="24"/>
  <c r="G8" i="24"/>
  <c r="T8" i="24" s="1"/>
  <c r="P7" i="24"/>
  <c r="L7" i="24"/>
  <c r="I7" i="24"/>
  <c r="G7" i="24"/>
  <c r="P6" i="24"/>
  <c r="L6" i="24"/>
  <c r="I6" i="24"/>
  <c r="G6" i="24"/>
  <c r="T6" i="24" s="1"/>
  <c r="X37" i="11"/>
  <c r="Y37" i="11"/>
  <c r="Z37" i="11"/>
  <c r="Y37" i="20"/>
  <c r="AD27" i="20"/>
  <c r="AD28" i="20"/>
  <c r="AD29" i="20"/>
  <c r="AD30" i="20"/>
  <c r="AD31" i="20"/>
  <c r="AD32" i="20"/>
  <c r="AD33" i="20"/>
  <c r="AD34" i="20"/>
  <c r="AD35" i="20"/>
  <c r="AE27" i="20"/>
  <c r="AE28" i="20"/>
  <c r="AF28" i="20" s="1"/>
  <c r="AG28" i="20" s="1"/>
  <c r="AE29" i="20"/>
  <c r="AE30" i="20"/>
  <c r="AE31" i="20"/>
  <c r="AE32" i="20"/>
  <c r="AE33" i="20"/>
  <c r="AE34" i="20"/>
  <c r="AE35" i="20"/>
  <c r="AE26" i="20"/>
  <c r="P20" i="20"/>
  <c r="AH33" i="26" l="1"/>
  <c r="AI33" i="26" s="1"/>
  <c r="W6" i="26"/>
  <c r="W7" i="26" s="1"/>
  <c r="W8" i="26" s="1"/>
  <c r="W9" i="26" s="1"/>
  <c r="W10" i="26" s="1"/>
  <c r="W11" i="26" s="1"/>
  <c r="W12" i="26" s="1"/>
  <c r="W13" i="26" s="1"/>
  <c r="W14" i="26" s="1"/>
  <c r="W15" i="26" s="1"/>
  <c r="W16" i="26" s="1"/>
  <c r="W17" i="26" s="1"/>
  <c r="W18" i="26" s="1"/>
  <c r="W19" i="26" s="1"/>
  <c r="W20" i="26" s="1"/>
  <c r="W21" i="26" s="1"/>
  <c r="W22" i="26" s="1"/>
  <c r="W23" i="26" s="1"/>
  <c r="W24" i="26" s="1"/>
  <c r="W25" i="26" s="1"/>
  <c r="W26" i="26" s="1"/>
  <c r="W27" i="26" s="1"/>
  <c r="W28" i="26" s="1"/>
  <c r="W29" i="26" s="1"/>
  <c r="W30" i="26" s="1"/>
  <c r="W31" i="26" s="1"/>
  <c r="W32" i="26" s="1"/>
  <c r="W33" i="26" s="1"/>
  <c r="W34" i="26" s="1"/>
  <c r="W35" i="26" s="1"/>
  <c r="W36" i="26" s="1"/>
  <c r="R37" i="26"/>
  <c r="P36" i="25"/>
  <c r="L37" i="24"/>
  <c r="U6" i="25"/>
  <c r="U7" i="25" s="1"/>
  <c r="U8" i="25" s="1"/>
  <c r="U9" i="25" s="1"/>
  <c r="U10" i="25" s="1"/>
  <c r="U11" i="25" s="1"/>
  <c r="U12" i="25" s="1"/>
  <c r="U13" i="25" s="1"/>
  <c r="U14" i="25" s="1"/>
  <c r="U15" i="25" s="1"/>
  <c r="U16" i="25" s="1"/>
  <c r="U17" i="25" s="1"/>
  <c r="U18" i="25" s="1"/>
  <c r="U19" i="25" s="1"/>
  <c r="U20" i="25" s="1"/>
  <c r="U21" i="25" s="1"/>
  <c r="U22" i="25" s="1"/>
  <c r="U23" i="25" s="1"/>
  <c r="U24" i="25" s="1"/>
  <c r="U25" i="25" s="1"/>
  <c r="U26" i="25" s="1"/>
  <c r="U27" i="25" s="1"/>
  <c r="U28" i="25" s="1"/>
  <c r="U29" i="25" s="1"/>
  <c r="U30" i="25" s="1"/>
  <c r="U31" i="25" s="1"/>
  <c r="U32" i="25" s="1"/>
  <c r="U33" i="25" s="1"/>
  <c r="U34" i="25" s="1"/>
  <c r="U35" i="25" s="1"/>
  <c r="I36" i="25"/>
  <c r="I37" i="24"/>
  <c r="P37" i="24"/>
  <c r="AD37" i="24"/>
  <c r="K37" i="26"/>
  <c r="V37" i="26"/>
  <c r="AG37" i="26"/>
  <c r="AE36" i="25"/>
  <c r="AF26" i="25"/>
  <c r="AG26" i="25" s="1"/>
  <c r="AG36" i="25" s="1"/>
  <c r="AH26" i="26"/>
  <c r="AI26" i="26" s="1"/>
  <c r="AF37" i="26"/>
  <c r="I37" i="26"/>
  <c r="N37" i="26"/>
  <c r="T36" i="25"/>
  <c r="G36" i="25"/>
  <c r="L36" i="25"/>
  <c r="AG26" i="24"/>
  <c r="AG37" i="24" s="1"/>
  <c r="AF37" i="24"/>
  <c r="G37" i="24"/>
  <c r="T7" i="24"/>
  <c r="T37" i="24" s="1"/>
  <c r="AE37" i="24"/>
  <c r="U6" i="24"/>
  <c r="U7" i="24" s="1"/>
  <c r="U8" i="24" s="1"/>
  <c r="U9" i="24" s="1"/>
  <c r="U10" i="24" s="1"/>
  <c r="U11" i="24" s="1"/>
  <c r="U12" i="24" s="1"/>
  <c r="U13" i="24" s="1"/>
  <c r="U14" i="24" s="1"/>
  <c r="U15" i="24" s="1"/>
  <c r="U16" i="24" s="1"/>
  <c r="U17" i="24" s="1"/>
  <c r="U18" i="24" s="1"/>
  <c r="U19" i="24" s="1"/>
  <c r="U20" i="24" s="1"/>
  <c r="U21" i="24" s="1"/>
  <c r="U22" i="24" s="1"/>
  <c r="U23" i="24" s="1"/>
  <c r="U24" i="24" s="1"/>
  <c r="U25" i="24" s="1"/>
  <c r="U26" i="24" s="1"/>
  <c r="U27" i="24" s="1"/>
  <c r="U28" i="24" s="1"/>
  <c r="U29" i="24" s="1"/>
  <c r="U30" i="24" s="1"/>
  <c r="U31" i="24" s="1"/>
  <c r="U32" i="24" s="1"/>
  <c r="U33" i="24" s="1"/>
  <c r="U34" i="24" s="1"/>
  <c r="U35" i="24" s="1"/>
  <c r="U36" i="24" s="1"/>
  <c r="AC37" i="11"/>
  <c r="AB37" i="11"/>
  <c r="AF27" i="20"/>
  <c r="AG27" i="20" s="1"/>
  <c r="AF29" i="20"/>
  <c r="AG29" i="20" s="1"/>
  <c r="AF30" i="20"/>
  <c r="AG30" i="20" s="1"/>
  <c r="AF31" i="20"/>
  <c r="AG31" i="20" s="1"/>
  <c r="AF32" i="20"/>
  <c r="AG32" i="20" s="1"/>
  <c r="AF33" i="20"/>
  <c r="AG33" i="20" s="1"/>
  <c r="AF34" i="20"/>
  <c r="AG34" i="20" s="1"/>
  <c r="AF35" i="20"/>
  <c r="AG35" i="20" s="1"/>
  <c r="AF26" i="20"/>
  <c r="AG26" i="20" s="1"/>
  <c r="I6" i="20"/>
  <c r="L27" i="11"/>
  <c r="G25" i="11"/>
  <c r="P18" i="11"/>
  <c r="P16" i="11"/>
  <c r="AI37" i="26" l="1"/>
  <c r="AF36" i="25"/>
  <c r="AH37" i="26"/>
  <c r="AE26" i="11"/>
  <c r="AE27" i="11"/>
  <c r="AF27" i="11" s="1"/>
  <c r="AG27" i="11" s="1"/>
  <c r="AE28" i="11"/>
  <c r="AF28" i="11" s="1"/>
  <c r="AG28" i="11" s="1"/>
  <c r="AE29" i="11"/>
  <c r="AF29" i="11" s="1"/>
  <c r="AG29" i="11" s="1"/>
  <c r="AE30" i="11"/>
  <c r="AF30" i="11" s="1"/>
  <c r="AG30" i="11" s="1"/>
  <c r="AE31" i="11"/>
  <c r="AF31" i="11" s="1"/>
  <c r="AG31" i="11" s="1"/>
  <c r="AE32" i="11"/>
  <c r="AF32" i="11" s="1"/>
  <c r="AG32" i="11" s="1"/>
  <c r="AE33" i="11"/>
  <c r="AF33" i="11" s="1"/>
  <c r="AG33" i="11" s="1"/>
  <c r="AE36" i="11"/>
  <c r="AF36" i="11" s="1"/>
  <c r="AD26" i="11"/>
  <c r="AD27" i="11"/>
  <c r="AD28" i="11"/>
  <c r="AD29" i="11"/>
  <c r="AD30" i="11"/>
  <c r="AD31" i="11"/>
  <c r="AD32" i="11"/>
  <c r="AD33" i="11"/>
  <c r="AD36" i="11"/>
  <c r="AG37" i="20"/>
  <c r="AF37" i="20"/>
  <c r="AE37" i="20"/>
  <c r="AD37" i="20"/>
  <c r="AC37" i="20"/>
  <c r="AB37" i="20"/>
  <c r="Z37" i="20"/>
  <c r="X37" i="20"/>
  <c r="S37" i="20"/>
  <c r="R37" i="20"/>
  <c r="Q37" i="20"/>
  <c r="O37" i="20"/>
  <c r="N37" i="20"/>
  <c r="M37" i="20"/>
  <c r="K37" i="20"/>
  <c r="J37" i="20"/>
  <c r="H37" i="20"/>
  <c r="F37" i="20"/>
  <c r="E37" i="20"/>
  <c r="D37" i="20"/>
  <c r="C37" i="20"/>
  <c r="B37" i="20"/>
  <c r="P36" i="20"/>
  <c r="L36" i="20"/>
  <c r="I36" i="20"/>
  <c r="G36" i="20"/>
  <c r="T36" i="20" s="1"/>
  <c r="P35" i="20"/>
  <c r="L35" i="20"/>
  <c r="I35" i="20"/>
  <c r="G35" i="20"/>
  <c r="T35" i="20" s="1"/>
  <c r="P34" i="20"/>
  <c r="L34" i="20"/>
  <c r="I34" i="20"/>
  <c r="G34" i="20"/>
  <c r="T34" i="20" s="1"/>
  <c r="P33" i="20"/>
  <c r="L33" i="20"/>
  <c r="I33" i="20"/>
  <c r="G33" i="20"/>
  <c r="T33" i="20" s="1"/>
  <c r="P32" i="20"/>
  <c r="L32" i="20"/>
  <c r="I32" i="20"/>
  <c r="T32" i="20"/>
  <c r="P31" i="20"/>
  <c r="L31" i="20"/>
  <c r="I31" i="20"/>
  <c r="G31" i="20"/>
  <c r="T31" i="20" s="1"/>
  <c r="P30" i="20"/>
  <c r="L30" i="20"/>
  <c r="I30" i="20"/>
  <c r="G30" i="20"/>
  <c r="T30" i="20" s="1"/>
  <c r="P29" i="20"/>
  <c r="L29" i="20"/>
  <c r="I29" i="20"/>
  <c r="G29" i="20"/>
  <c r="T29" i="20" s="1"/>
  <c r="P28" i="20"/>
  <c r="L28" i="20"/>
  <c r="I28" i="20"/>
  <c r="G28" i="20"/>
  <c r="T28" i="20" s="1"/>
  <c r="P27" i="20"/>
  <c r="L27" i="20"/>
  <c r="I27" i="20"/>
  <c r="G27" i="20"/>
  <c r="T27" i="20" s="1"/>
  <c r="P26" i="20"/>
  <c r="L26" i="20"/>
  <c r="I26" i="20"/>
  <c r="G26" i="20"/>
  <c r="T26" i="20" s="1"/>
  <c r="P25" i="20"/>
  <c r="L25" i="20"/>
  <c r="G25" i="20"/>
  <c r="T25" i="20" s="1"/>
  <c r="P24" i="20"/>
  <c r="L24" i="20"/>
  <c r="I24" i="20"/>
  <c r="G24" i="20"/>
  <c r="T24" i="20" s="1"/>
  <c r="P23" i="20"/>
  <c r="L23" i="20"/>
  <c r="I23" i="20"/>
  <c r="G23" i="20"/>
  <c r="T23" i="20" s="1"/>
  <c r="P22" i="20"/>
  <c r="L22" i="20"/>
  <c r="I22" i="20"/>
  <c r="G22" i="20"/>
  <c r="T22" i="20" s="1"/>
  <c r="P21" i="20"/>
  <c r="L21" i="20"/>
  <c r="I21" i="20"/>
  <c r="G21" i="20"/>
  <c r="T21" i="20" s="1"/>
  <c r="Z20" i="20"/>
  <c r="Z22" i="20" s="1"/>
  <c r="L20" i="20"/>
  <c r="I20" i="20"/>
  <c r="G20" i="20"/>
  <c r="T20" i="20" s="1"/>
  <c r="P19" i="20"/>
  <c r="L19" i="20"/>
  <c r="I19" i="20"/>
  <c r="G19" i="20"/>
  <c r="T19" i="20" s="1"/>
  <c r="P18" i="20"/>
  <c r="L18" i="20"/>
  <c r="I18" i="20"/>
  <c r="G18" i="20"/>
  <c r="T18" i="20" s="1"/>
  <c r="P17" i="20"/>
  <c r="L17" i="20"/>
  <c r="I17" i="20"/>
  <c r="G17" i="20"/>
  <c r="T17" i="20" s="1"/>
  <c r="P16" i="20"/>
  <c r="L16" i="20"/>
  <c r="I16" i="20"/>
  <c r="G16" i="20"/>
  <c r="T16" i="20" s="1"/>
  <c r="P15" i="20"/>
  <c r="L15" i="20"/>
  <c r="I15" i="20"/>
  <c r="G15" i="20"/>
  <c r="T15" i="20" s="1"/>
  <c r="P14" i="20"/>
  <c r="L14" i="20"/>
  <c r="I14" i="20"/>
  <c r="G14" i="20"/>
  <c r="T14" i="20" s="1"/>
  <c r="P13" i="20"/>
  <c r="L13" i="20"/>
  <c r="I13" i="20"/>
  <c r="G13" i="20"/>
  <c r="T13" i="20" s="1"/>
  <c r="AE12" i="20"/>
  <c r="AD12" i="20"/>
  <c r="P12" i="20"/>
  <c r="L12" i="20"/>
  <c r="I12" i="20"/>
  <c r="G12" i="20"/>
  <c r="T12" i="20" s="1"/>
  <c r="P11" i="20"/>
  <c r="L11" i="20"/>
  <c r="I11" i="20"/>
  <c r="G11" i="20"/>
  <c r="T11" i="20" s="1"/>
  <c r="P10" i="20"/>
  <c r="L10" i="20"/>
  <c r="I10" i="20"/>
  <c r="G10" i="20"/>
  <c r="T10" i="20" s="1"/>
  <c r="P9" i="20"/>
  <c r="L9" i="20"/>
  <c r="I9" i="20"/>
  <c r="G9" i="20"/>
  <c r="T9" i="20" s="1"/>
  <c r="P8" i="20"/>
  <c r="L8" i="20"/>
  <c r="I8" i="20"/>
  <c r="G8" i="20"/>
  <c r="T8" i="20" s="1"/>
  <c r="P7" i="20"/>
  <c r="L7" i="20"/>
  <c r="I7" i="20"/>
  <c r="G7" i="20"/>
  <c r="P6" i="20"/>
  <c r="L6" i="20"/>
  <c r="G6" i="20"/>
  <c r="T6" i="20" s="1"/>
  <c r="G6" i="11"/>
  <c r="T6" i="11" s="1"/>
  <c r="I6" i="11"/>
  <c r="L6" i="11"/>
  <c r="P6" i="11"/>
  <c r="G7" i="11"/>
  <c r="T7" i="11" s="1"/>
  <c r="I7" i="11"/>
  <c r="L7" i="11"/>
  <c r="P7" i="11"/>
  <c r="G8" i="11"/>
  <c r="T8" i="11" s="1"/>
  <c r="I8" i="11"/>
  <c r="L8" i="11"/>
  <c r="P8" i="11"/>
  <c r="G9" i="11"/>
  <c r="T9" i="11" s="1"/>
  <c r="I9" i="11"/>
  <c r="L9" i="11"/>
  <c r="P9" i="11"/>
  <c r="G10" i="11"/>
  <c r="T10" i="11" s="1"/>
  <c r="I10" i="11"/>
  <c r="L10" i="11"/>
  <c r="P10" i="11"/>
  <c r="G11" i="11"/>
  <c r="T11" i="11" s="1"/>
  <c r="I11" i="11"/>
  <c r="L11" i="11"/>
  <c r="P11" i="11"/>
  <c r="G12" i="11"/>
  <c r="T12" i="11" s="1"/>
  <c r="I12" i="11"/>
  <c r="L12" i="11"/>
  <c r="P12" i="11"/>
  <c r="G13" i="11"/>
  <c r="T13" i="11" s="1"/>
  <c r="I13" i="11"/>
  <c r="L13" i="11"/>
  <c r="P13" i="11"/>
  <c r="G14" i="11"/>
  <c r="T14" i="11" s="1"/>
  <c r="I14" i="11"/>
  <c r="L14" i="11"/>
  <c r="P14" i="11"/>
  <c r="G15" i="11"/>
  <c r="T15" i="11" s="1"/>
  <c r="I15" i="11"/>
  <c r="L15" i="11"/>
  <c r="P15" i="11"/>
  <c r="G16" i="11"/>
  <c r="T16" i="11" s="1"/>
  <c r="I16" i="11"/>
  <c r="L16" i="11"/>
  <c r="G17" i="11"/>
  <c r="T17" i="11" s="1"/>
  <c r="I17" i="11"/>
  <c r="L17" i="11"/>
  <c r="P17" i="11"/>
  <c r="G18" i="11"/>
  <c r="T18" i="11" s="1"/>
  <c r="I18" i="11"/>
  <c r="L18" i="11"/>
  <c r="G19" i="11"/>
  <c r="T19" i="11" s="1"/>
  <c r="I19" i="11"/>
  <c r="L19" i="11"/>
  <c r="P19" i="11"/>
  <c r="G20" i="11"/>
  <c r="T20" i="11" s="1"/>
  <c r="I20" i="11"/>
  <c r="L20" i="11"/>
  <c r="P20" i="11"/>
  <c r="G21" i="11"/>
  <c r="T21" i="11" s="1"/>
  <c r="I21" i="11"/>
  <c r="L21" i="11"/>
  <c r="P21" i="11"/>
  <c r="G22" i="11"/>
  <c r="T22" i="11" s="1"/>
  <c r="I22" i="11"/>
  <c r="L22" i="11"/>
  <c r="P22" i="11"/>
  <c r="G23" i="11"/>
  <c r="T23" i="11" s="1"/>
  <c r="I23" i="11"/>
  <c r="L23" i="11"/>
  <c r="P23" i="11"/>
  <c r="G24" i="11"/>
  <c r="T24" i="11" s="1"/>
  <c r="I24" i="11"/>
  <c r="L24" i="11"/>
  <c r="P24" i="11"/>
  <c r="T25" i="11"/>
  <c r="I25" i="11"/>
  <c r="L25" i="11"/>
  <c r="P25" i="11"/>
  <c r="G26" i="11"/>
  <c r="T26" i="11" s="1"/>
  <c r="I26" i="11"/>
  <c r="L26" i="11"/>
  <c r="P26" i="11"/>
  <c r="G27" i="11"/>
  <c r="T27" i="11" s="1"/>
  <c r="I27" i="11"/>
  <c r="P27" i="11"/>
  <c r="G28" i="11"/>
  <c r="T28" i="11" s="1"/>
  <c r="I28" i="11"/>
  <c r="L28" i="11"/>
  <c r="P28" i="11"/>
  <c r="G29" i="11"/>
  <c r="T29" i="11" s="1"/>
  <c r="I29" i="11"/>
  <c r="L29" i="11"/>
  <c r="P29" i="11"/>
  <c r="G30" i="11"/>
  <c r="T30" i="11" s="1"/>
  <c r="I30" i="11"/>
  <c r="L30" i="11"/>
  <c r="P30" i="11"/>
  <c r="G31" i="11"/>
  <c r="T31" i="11" s="1"/>
  <c r="I31" i="11"/>
  <c r="L31" i="11"/>
  <c r="P31" i="11"/>
  <c r="G32" i="11"/>
  <c r="T32" i="11" s="1"/>
  <c r="I32" i="11"/>
  <c r="L32" i="11"/>
  <c r="P32" i="11"/>
  <c r="G33" i="11"/>
  <c r="T33" i="11" s="1"/>
  <c r="I33" i="11"/>
  <c r="L33" i="11"/>
  <c r="P33" i="11"/>
  <c r="G34" i="11"/>
  <c r="T34" i="11" s="1"/>
  <c r="I34" i="11"/>
  <c r="L34" i="11"/>
  <c r="P34" i="11"/>
  <c r="G35" i="11"/>
  <c r="T35" i="11" s="1"/>
  <c r="I35" i="11"/>
  <c r="L35" i="11"/>
  <c r="P35" i="11"/>
  <c r="G36" i="11"/>
  <c r="T36" i="11" s="1"/>
  <c r="I36" i="11"/>
  <c r="L36" i="11"/>
  <c r="P36" i="11"/>
  <c r="H37" i="11"/>
  <c r="J37" i="11"/>
  <c r="K37" i="11"/>
  <c r="M37" i="11"/>
  <c r="N37" i="11"/>
  <c r="O37" i="11"/>
  <c r="Q37" i="11"/>
  <c r="R37" i="11"/>
  <c r="S37" i="11"/>
  <c r="D37" i="11"/>
  <c r="C37" i="11"/>
  <c r="B37" i="11"/>
  <c r="E37" i="11"/>
  <c r="F37" i="11"/>
  <c r="Z20" i="11"/>
  <c r="Z22" i="11" s="1"/>
  <c r="AE12" i="11"/>
  <c r="AD12" i="11"/>
  <c r="AE37" i="11" l="1"/>
  <c r="AD37" i="11"/>
  <c r="AF26" i="11"/>
  <c r="AG36" i="11"/>
  <c r="U6" i="20"/>
  <c r="U7" i="20" s="1"/>
  <c r="U8" i="20" s="1"/>
  <c r="U9" i="20" s="1"/>
  <c r="U10" i="20" s="1"/>
  <c r="U11" i="20" s="1"/>
  <c r="U12" i="20" s="1"/>
  <c r="U13" i="20" s="1"/>
  <c r="U14" i="20" s="1"/>
  <c r="U15" i="20" s="1"/>
  <c r="U16" i="20" s="1"/>
  <c r="U17" i="20" s="1"/>
  <c r="U18" i="20" s="1"/>
  <c r="U19" i="20" s="1"/>
  <c r="U20" i="20" s="1"/>
  <c r="U21" i="20" s="1"/>
  <c r="U22" i="20" s="1"/>
  <c r="U23" i="20" s="1"/>
  <c r="U24" i="20" s="1"/>
  <c r="U25" i="20" s="1"/>
  <c r="U26" i="20" s="1"/>
  <c r="U27" i="20" s="1"/>
  <c r="U28" i="20" s="1"/>
  <c r="U29" i="20" s="1"/>
  <c r="U30" i="20" s="1"/>
  <c r="U31" i="20" s="1"/>
  <c r="U32" i="20" s="1"/>
  <c r="U33" i="20" s="1"/>
  <c r="U34" i="20" s="1"/>
  <c r="U35" i="20" s="1"/>
  <c r="U36" i="20" s="1"/>
  <c r="P37" i="20"/>
  <c r="G37" i="20"/>
  <c r="I37" i="20"/>
  <c r="T7" i="20"/>
  <c r="T37" i="20" s="1"/>
  <c r="L37" i="20"/>
  <c r="U6" i="11"/>
  <c r="U7" i="11" s="1"/>
  <c r="U8" i="11" s="1"/>
  <c r="U9" i="11" s="1"/>
  <c r="U10" i="11" s="1"/>
  <c r="U11" i="11" s="1"/>
  <c r="U12" i="11" s="1"/>
  <c r="U13" i="11" s="1"/>
  <c r="U14" i="11" s="1"/>
  <c r="U15" i="11" s="1"/>
  <c r="U16" i="11" s="1"/>
  <c r="U17" i="11" s="1"/>
  <c r="U18" i="11" s="1"/>
  <c r="U19" i="11" s="1"/>
  <c r="U20" i="11" s="1"/>
  <c r="U21" i="11" s="1"/>
  <c r="U22" i="11" s="1"/>
  <c r="U23" i="11" s="1"/>
  <c r="U24" i="11" s="1"/>
  <c r="U25" i="11" s="1"/>
  <c r="U26" i="11" s="1"/>
  <c r="U27" i="11" s="1"/>
  <c r="U28" i="11" s="1"/>
  <c r="U29" i="11" s="1"/>
  <c r="U30" i="11" s="1"/>
  <c r="U31" i="11" s="1"/>
  <c r="U32" i="11" s="1"/>
  <c r="U33" i="11" s="1"/>
  <c r="U34" i="11" s="1"/>
  <c r="U35" i="11" s="1"/>
  <c r="U36" i="11" s="1"/>
  <c r="T37" i="11"/>
  <c r="P37" i="11"/>
  <c r="L37" i="11"/>
  <c r="I37" i="11"/>
  <c r="G37" i="11"/>
  <c r="AF37" i="11" l="1"/>
  <c r="AG26" i="11"/>
  <c r="AG37" i="11" s="1"/>
  <c r="AD29" i="25"/>
  <c r="AD30" i="25"/>
  <c r="AD36" i="25"/>
  <c r="AD26" i="25"/>
  <c r="AD27" i="25"/>
  <c r="AC27" i="25"/>
  <c r="AC26" i="25"/>
  <c r="AC36" i="25"/>
  <c r="AC28" i="25"/>
  <c r="AD28" i="25"/>
</calcChain>
</file>

<file path=xl/sharedStrings.xml><?xml version="1.0" encoding="utf-8"?>
<sst xmlns="http://schemas.openxmlformats.org/spreadsheetml/2006/main" count="481" uniqueCount="91">
  <si>
    <t>Pasteurização</t>
  </si>
  <si>
    <t>Análise Microbiológica</t>
  </si>
  <si>
    <t>Total</t>
  </si>
  <si>
    <t>Total(ml)</t>
  </si>
  <si>
    <t xml:space="preserve"> Data</t>
  </si>
  <si>
    <t>Total leite humano disponível(ml)</t>
  </si>
  <si>
    <t>Planilha de Controle do Leite Humano Liberado</t>
  </si>
  <si>
    <t>Planilha de Controle do Leite Humano Aguardando ANÁLISE</t>
  </si>
  <si>
    <t>Fórmula</t>
  </si>
  <si>
    <t>Qtd de amostra</t>
  </si>
  <si>
    <t>Quantidade aguardando a análise (ml)</t>
  </si>
  <si>
    <t>LHO</t>
  </si>
  <si>
    <t>Total de leite do mês anterior</t>
  </si>
  <si>
    <t>Dias</t>
  </si>
  <si>
    <t>Sujidade</t>
  </si>
  <si>
    <t>Rep. Ac. Dornic</t>
  </si>
  <si>
    <t>Leite Utilizado</t>
  </si>
  <si>
    <t>Liberado</t>
  </si>
  <si>
    <t>Total Pasteurizado</t>
  </si>
  <si>
    <t>Total de perdas</t>
  </si>
  <si>
    <t>Fórmula 1</t>
  </si>
  <si>
    <t>Formula pré</t>
  </si>
  <si>
    <t>LHP</t>
  </si>
  <si>
    <t>LHP +
 FM85</t>
  </si>
  <si>
    <t>Nº RN Inter. UI/UTI</t>
  </si>
  <si>
    <t xml:space="preserve">Total de RN LHO </t>
  </si>
  <si>
    <t>Total de RN LHP</t>
  </si>
  <si>
    <t xml:space="preserve">LHO </t>
  </si>
  <si>
    <t>Total de RN</t>
  </si>
  <si>
    <t>Desprezado</t>
  </si>
  <si>
    <t>Total de criança</t>
  </si>
  <si>
    <t>Consumo diário de Leite Humano e Fórmula</t>
  </si>
  <si>
    <t>Total de Fórmula</t>
  </si>
  <si>
    <t>Leite / Fórmula preparada para administrar (ml)</t>
  </si>
  <si>
    <t>Leite Humano preparado</t>
  </si>
  <si>
    <t>Qtd. De amostra perdida Ac.</t>
  </si>
  <si>
    <t>Total de amostras analisadas</t>
  </si>
  <si>
    <t>Reajuste</t>
  </si>
  <si>
    <t>TotalRN Mat</t>
  </si>
  <si>
    <r>
      <t xml:space="preserve">Nº RN Mat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For.</t>
    </r>
  </si>
  <si>
    <r>
      <t xml:space="preserve">Nº RN Mat. </t>
    </r>
    <r>
      <rPr>
        <b/>
        <sz val="10"/>
        <color rgb="FFFF0000"/>
        <rFont val="Calibri"/>
        <family val="2"/>
        <scheme val="minor"/>
      </rPr>
      <t>LHP</t>
    </r>
  </si>
  <si>
    <t>Total de LHO</t>
  </si>
  <si>
    <t>Fórmula AR / PGM</t>
  </si>
  <si>
    <t>obs: o desprezo do dia 04/01 = foi derramado na UTI NEO</t>
  </si>
  <si>
    <t>Janerio. 2024</t>
  </si>
  <si>
    <t>Fevereiro. 2024</t>
  </si>
  <si>
    <t>Caldo verde</t>
  </si>
  <si>
    <t>Qtd. De amostra perdida Ac. Caldo verde</t>
  </si>
  <si>
    <t>reajuste 08/02 230 (reprovado por coliformes fecais)</t>
  </si>
  <si>
    <t>FEVE</t>
  </si>
  <si>
    <t>Maio. 2024</t>
  </si>
  <si>
    <t>Abril. 2024</t>
  </si>
  <si>
    <t>Março. 2024</t>
  </si>
  <si>
    <t>Fórmula AR / PGM / ALF.</t>
  </si>
  <si>
    <t>Qtd. De amostra perdida Ac. e Caldo verde</t>
  </si>
  <si>
    <t>Fórmula AR /
 PGM</t>
  </si>
  <si>
    <t>diferença</t>
  </si>
  <si>
    <t>822ml</t>
  </si>
  <si>
    <r>
      <t xml:space="preserve">Nº RN NEO </t>
    </r>
    <r>
      <rPr>
        <b/>
        <sz val="10"/>
        <color rgb="FFFF0000"/>
        <rFont val="Calibri"/>
        <family val="2"/>
        <scheme val="minor"/>
      </rPr>
      <t>LHP</t>
    </r>
    <r>
      <rPr>
        <sz val="10"/>
        <color rgb="FFFF0000"/>
        <rFont val="Calibri"/>
        <family val="2"/>
        <scheme val="minor"/>
      </rPr>
      <t>.</t>
    </r>
  </si>
  <si>
    <r>
      <t xml:space="preserve">Nº RN NEO 
</t>
    </r>
    <r>
      <rPr>
        <b/>
        <sz val="10"/>
        <color rgb="FFFF0000"/>
        <rFont val="Calibri"/>
        <family val="2"/>
        <scheme val="minor"/>
      </rPr>
      <t>Form.</t>
    </r>
  </si>
  <si>
    <r>
      <t xml:space="preserve">Nº RN NEO 
</t>
    </r>
    <r>
      <rPr>
        <b/>
        <sz val="10"/>
        <color rgb="FFFF0000"/>
        <rFont val="Calibri"/>
        <family val="2"/>
        <scheme val="minor"/>
      </rPr>
      <t>Zero</t>
    </r>
  </si>
  <si>
    <t>JUNHO. 2024</t>
  </si>
  <si>
    <t>AGOSTO. 2024</t>
  </si>
  <si>
    <t>Total
(ml)</t>
  </si>
  <si>
    <r>
      <t xml:space="preserve">Fórmula 1
</t>
    </r>
    <r>
      <rPr>
        <sz val="10"/>
        <color rgb="FFFF0000"/>
        <rFont val="Calibri"/>
        <family val="2"/>
        <scheme val="minor"/>
      </rPr>
      <t>MAT.</t>
    </r>
  </si>
  <si>
    <r>
      <t xml:space="preserve">Formula pré
</t>
    </r>
    <r>
      <rPr>
        <sz val="10"/>
        <color rgb="FFFF0000"/>
        <rFont val="Calibri"/>
        <family val="2"/>
        <scheme val="minor"/>
      </rPr>
      <t>MAT.</t>
    </r>
  </si>
  <si>
    <r>
      <t xml:space="preserve">Fórmula 1 
</t>
    </r>
    <r>
      <rPr>
        <sz val="10"/>
        <color rgb="FFFF0000"/>
        <rFont val="Calibri"/>
        <family val="2"/>
        <scheme val="minor"/>
      </rPr>
      <t>NEO</t>
    </r>
  </si>
  <si>
    <r>
      <t xml:space="preserve">Formula pré 
</t>
    </r>
    <r>
      <rPr>
        <sz val="10"/>
        <color rgb="FFFF0000"/>
        <rFont val="Calibri"/>
        <family val="2"/>
        <scheme val="minor"/>
      </rPr>
      <t>NEO</t>
    </r>
  </si>
  <si>
    <t>Formula Pré</t>
  </si>
  <si>
    <t>Fórmula F1</t>
  </si>
  <si>
    <t>Form. / Dias</t>
  </si>
  <si>
    <t>Fórmula Pré</t>
  </si>
  <si>
    <t>MAIO /2024.</t>
  </si>
  <si>
    <t>MARÇO /2024.</t>
  </si>
  <si>
    <t>ABRIL /2024.</t>
  </si>
  <si>
    <t>FERVEREIRO /2024.</t>
  </si>
  <si>
    <t>Total fórmula F1</t>
  </si>
  <si>
    <t>Média</t>
  </si>
  <si>
    <t>1.101 ml</t>
  </si>
  <si>
    <t>5.075 ml</t>
  </si>
  <si>
    <t>285 ml</t>
  </si>
  <si>
    <t>ml</t>
  </si>
  <si>
    <t>Levantamento do uso de fórmulas e leite humano no mês Fev - Maio 2024</t>
  </si>
  <si>
    <t>Total Fórmula PRÉ</t>
  </si>
  <si>
    <r>
      <t xml:space="preserve">Fórmula AR /
 PGM      </t>
    </r>
    <r>
      <rPr>
        <sz val="10"/>
        <color rgb="FFFF0000"/>
        <rFont val="Calibri"/>
        <family val="2"/>
        <scheme val="minor"/>
      </rPr>
      <t>NEO</t>
    </r>
  </si>
  <si>
    <t>Total de
 Fórmula</t>
  </si>
  <si>
    <r>
      <t xml:space="preserve">LHP
</t>
    </r>
    <r>
      <rPr>
        <sz val="10"/>
        <color rgb="FFFF0000"/>
        <rFont val="Calibri"/>
        <family val="2"/>
        <scheme val="minor"/>
      </rPr>
      <t>MAT.</t>
    </r>
  </si>
  <si>
    <r>
      <t xml:space="preserve">LHP
</t>
    </r>
    <r>
      <rPr>
        <sz val="10"/>
        <color rgb="FFFF0000"/>
        <rFont val="Calibri"/>
        <family val="2"/>
        <scheme val="minor"/>
      </rPr>
      <t>NEO.</t>
    </r>
  </si>
  <si>
    <t>Total de 
Fórmula</t>
  </si>
  <si>
    <r>
      <t xml:space="preserve">Fórmula AR 
      </t>
    </r>
    <r>
      <rPr>
        <sz val="10"/>
        <color rgb="FFFF0000"/>
        <rFont val="Calibri"/>
        <family val="2"/>
        <scheme val="minor"/>
      </rPr>
      <t>NEO</t>
    </r>
  </si>
  <si>
    <r>
      <t xml:space="preserve">Fórmula  
 AR      </t>
    </r>
    <r>
      <rPr>
        <sz val="10"/>
        <color rgb="FFFF0000"/>
        <rFont val="Calibri"/>
        <family val="2"/>
        <scheme val="minor"/>
      </rPr>
      <t>NEO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</si>
</sst>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/>
    </xf>
    <xf numFmtId="3" fontId="3" fillId="7" borderId="1" xfId="0" applyNumberFormat="1" applyFont="1" applyFill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textRotation="90" wrapText="1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16" fontId="1" fillId="3" borderId="1" xfId="0" applyNumberFormat="1" applyFon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0" fontId="0" fillId="9" borderId="4" xfId="0" applyFill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6" fontId="0" fillId="0" borderId="0" xfId="0" applyNumberFormat="1"/>
    <xf numFmtId="0" fontId="3" fillId="6" borderId="1" xfId="0" applyFont="1" applyFill="1" applyBorder="1" applyAlignment="1">
      <alignment horizontal="center" vertical="center"/>
    </xf>
    <xf numFmtId="3" fontId="3" fillId="11" borderId="1" xfId="0" applyNumberFormat="1" applyFont="1" applyFill="1" applyBorder="1" applyAlignment="1">
      <alignment horizontal="center" vertical="center" textRotation="90" wrapText="1"/>
    </xf>
    <xf numFmtId="3" fontId="0" fillId="11" borderId="1" xfId="0" applyNumberForma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textRotation="90" wrapText="1"/>
    </xf>
    <xf numFmtId="0" fontId="0" fillId="12" borderId="1" xfId="0" applyFill="1" applyBorder="1" applyAlignment="1">
      <alignment horizontal="center" vertical="center"/>
    </xf>
    <xf numFmtId="3" fontId="3" fillId="11" borderId="1" xfId="0" applyNumberFormat="1" applyFont="1" applyFill="1" applyBorder="1" applyAlignment="1">
      <alignment horizontal="center" vertical="center" textRotation="90"/>
    </xf>
    <xf numFmtId="3" fontId="3" fillId="10" borderId="1" xfId="0" applyNumberFormat="1" applyFont="1" applyFill="1" applyBorder="1" applyAlignment="1">
      <alignment horizontal="center" vertical="center" textRotation="90" wrapText="1"/>
    </xf>
    <xf numFmtId="3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9" borderId="1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 vertical="center" wrapText="1"/>
    </xf>
    <xf numFmtId="3" fontId="0" fillId="11" borderId="1" xfId="0" applyNumberForma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3" fontId="0" fillId="7" borderId="1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" fontId="0" fillId="10" borderId="0" xfId="0" applyNumberForma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" fontId="4" fillId="3" borderId="1" xfId="0" applyNumberFormat="1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 wrapText="1"/>
    </xf>
    <xf numFmtId="3" fontId="0" fillId="13" borderId="1" xfId="0" applyNumberForma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17" fontId="8" fillId="0" borderId="0" xfId="0" applyNumberFormat="1" applyFont="1"/>
    <xf numFmtId="3" fontId="0" fillId="14" borderId="3" xfId="0" applyNumberFormat="1" applyFill="1" applyBorder="1"/>
    <xf numFmtId="0" fontId="0" fillId="6" borderId="3" xfId="0" applyFill="1" applyBorder="1"/>
    <xf numFmtId="0" fontId="0" fillId="7" borderId="3" xfId="0" applyFill="1" applyBorder="1"/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10" borderId="0" xfId="0" applyFill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0" fillId="14" borderId="2" xfId="0" applyNumberFormat="1" applyFill="1" applyBorder="1" applyAlignment="1">
      <alignment horizontal="center"/>
    </xf>
    <xf numFmtId="3" fontId="0" fillId="14" borderId="4" xfId="0" applyNumberForma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3" fontId="0" fillId="6" borderId="4" xfId="0" applyNumberFormat="1" applyFill="1" applyBorder="1" applyAlignment="1">
      <alignment horizontal="center"/>
    </xf>
    <xf numFmtId="3" fontId="0" fillId="7" borderId="2" xfId="0" applyNumberFormat="1" applyFill="1" applyBorder="1" applyAlignment="1">
      <alignment horizontal="center"/>
    </xf>
    <xf numFmtId="3" fontId="0" fillId="7" borderId="4" xfId="0" applyNumberFormat="1" applyFill="1" applyBorder="1" applyAlignment="1">
      <alignment horizontal="center"/>
    </xf>
    <xf numFmtId="0" fontId="0" fillId="14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55418</xdr:rowOff>
    </xdr:from>
    <xdr:to>
      <xdr:col>29</xdr:col>
      <xdr:colOff>843876</xdr:colOff>
      <xdr:row>1</xdr:row>
      <xdr:rowOff>17664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55418"/>
          <a:ext cx="6122842" cy="457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180591</xdr:colOff>
      <xdr:row>0</xdr:row>
      <xdr:rowOff>401782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410" cy="401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55418</xdr:rowOff>
    </xdr:from>
    <xdr:to>
      <xdr:col>30</xdr:col>
      <xdr:colOff>412076</xdr:colOff>
      <xdr:row>1</xdr:row>
      <xdr:rowOff>17664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85960" y="55418"/>
          <a:ext cx="6271856" cy="457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180591</xdr:colOff>
      <xdr:row>0</xdr:row>
      <xdr:rowOff>401782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253731" cy="4017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55418</xdr:rowOff>
    </xdr:from>
    <xdr:to>
      <xdr:col>30</xdr:col>
      <xdr:colOff>412076</xdr:colOff>
      <xdr:row>1</xdr:row>
      <xdr:rowOff>17664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05925" y="55418"/>
          <a:ext cx="6122842" cy="457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53591</xdr:colOff>
      <xdr:row>0</xdr:row>
      <xdr:rowOff>401782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86091" cy="4017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55418</xdr:rowOff>
    </xdr:from>
    <xdr:to>
      <xdr:col>30</xdr:col>
      <xdr:colOff>412076</xdr:colOff>
      <xdr:row>1</xdr:row>
      <xdr:rowOff>17664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07880" y="55418"/>
          <a:ext cx="6271856" cy="457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455758</xdr:colOff>
      <xdr:row>0</xdr:row>
      <xdr:rowOff>401782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248651" cy="4017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55418</xdr:rowOff>
    </xdr:from>
    <xdr:to>
      <xdr:col>33</xdr:col>
      <xdr:colOff>31077</xdr:colOff>
      <xdr:row>1</xdr:row>
      <xdr:rowOff>17664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07880" y="55418"/>
          <a:ext cx="6271856" cy="457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109720</xdr:colOff>
      <xdr:row>0</xdr:row>
      <xdr:rowOff>401782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248651" cy="4017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55418</xdr:rowOff>
    </xdr:from>
    <xdr:to>
      <xdr:col>35</xdr:col>
      <xdr:colOff>352544</xdr:colOff>
      <xdr:row>1</xdr:row>
      <xdr:rowOff>17664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29850" y="55418"/>
          <a:ext cx="6124695" cy="457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422684</xdr:colOff>
      <xdr:row>0</xdr:row>
      <xdr:rowOff>401782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71009" cy="4017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55418</xdr:rowOff>
    </xdr:from>
    <xdr:to>
      <xdr:col>32</xdr:col>
      <xdr:colOff>852607</xdr:colOff>
      <xdr:row>1</xdr:row>
      <xdr:rowOff>17664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29850" y="55418"/>
          <a:ext cx="6124695" cy="457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232184</xdr:colOff>
      <xdr:row>0</xdr:row>
      <xdr:rowOff>401782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71009" cy="401782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0</xdr:row>
      <xdr:rowOff>55418</xdr:rowOff>
    </xdr:from>
    <xdr:to>
      <xdr:col>35</xdr:col>
      <xdr:colOff>78702</xdr:colOff>
      <xdr:row>1</xdr:row>
      <xdr:rowOff>17664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82350" y="55418"/>
          <a:ext cx="6124695" cy="457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232184</xdr:colOff>
      <xdr:row>0</xdr:row>
      <xdr:rowOff>401782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71009" cy="4017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55418</xdr:rowOff>
    </xdr:from>
    <xdr:to>
      <xdr:col>32</xdr:col>
      <xdr:colOff>352545</xdr:colOff>
      <xdr:row>1</xdr:row>
      <xdr:rowOff>17664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29850" y="55418"/>
          <a:ext cx="6124695" cy="4575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232184</xdr:colOff>
      <xdr:row>0</xdr:row>
      <xdr:rowOff>401782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71009" cy="4017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44</xdr:row>
      <xdr:rowOff>167640</xdr:rowOff>
    </xdr:from>
    <xdr:to>
      <xdr:col>10</xdr:col>
      <xdr:colOff>198120</xdr:colOff>
      <xdr:row>46</xdr:row>
      <xdr:rowOff>91440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169920" y="9464040"/>
          <a:ext cx="441960" cy="30480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2"/>
  <sheetViews>
    <sheetView topLeftCell="K1" zoomScale="90" zoomScaleNormal="90" workbookViewId="0">
      <selection activeCell="AF40" sqref="AF40"/>
    </sheetView>
  </sheetViews>
  <sheetFormatPr defaultRowHeight="15" x14ac:dyDescent="0.25"/>
  <cols>
    <col min="1" max="1" width="5" style="3" customWidth="1"/>
    <col min="2" max="2" width="6.7109375" style="3" bestFit="1" customWidth="1"/>
    <col min="3" max="6" width="6" style="3" customWidth="1"/>
    <col min="7" max="7" width="5.28515625" style="3" customWidth="1"/>
    <col min="8" max="9" width="6" style="3" bestFit="1" customWidth="1"/>
    <col min="10" max="10" width="7.140625" style="18" bestFit="1" customWidth="1"/>
    <col min="11" max="11" width="6.28515625" style="18" customWidth="1"/>
    <col min="12" max="12" width="7.28515625" style="18" customWidth="1"/>
    <col min="13" max="13" width="7.7109375" style="3" bestFit="1" customWidth="1"/>
    <col min="14" max="15" width="7.140625" style="3" bestFit="1" customWidth="1"/>
    <col min="16" max="16" width="7.28515625" style="18" customWidth="1"/>
    <col min="17" max="20" width="6.28515625" style="18" customWidth="1"/>
    <col min="21" max="21" width="12.5703125" style="7" customWidth="1"/>
    <col min="22" max="22" width="0.7109375" customWidth="1"/>
    <col min="23" max="23" width="13.140625" style="10" customWidth="1"/>
    <col min="24" max="24" width="15.85546875" style="10" bestFit="1" customWidth="1"/>
    <col min="25" max="25" width="11.5703125" style="10" bestFit="1" customWidth="1"/>
    <col min="26" max="26" width="10.140625" style="10" bestFit="1" customWidth="1"/>
    <col min="27" max="27" width="8" style="10" customWidth="1"/>
    <col min="28" max="28" width="7.140625" customWidth="1"/>
    <col min="29" max="30" width="12.7109375" style="3" customWidth="1"/>
    <col min="31" max="31" width="8.85546875" style="10" customWidth="1"/>
    <col min="32" max="32" width="8.7109375" style="3" customWidth="1"/>
    <col min="33" max="33" width="12.28515625" style="3" customWidth="1"/>
  </cols>
  <sheetData>
    <row r="1" spans="1:31" ht="39" customHeight="1" x14ac:dyDescent="0.25"/>
    <row r="2" spans="1:31" ht="21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31" ht="36.6" customHeight="1" thickTop="1" thickBot="1" x14ac:dyDescent="0.3">
      <c r="A3" s="91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3"/>
      <c r="V3" s="94"/>
      <c r="W3" s="94"/>
      <c r="X3" s="94"/>
      <c r="Y3" s="94"/>
      <c r="Z3" s="94"/>
      <c r="AA3" s="94"/>
      <c r="AB3" s="94"/>
      <c r="AC3" s="95"/>
      <c r="AD3" s="104" t="s">
        <v>44</v>
      </c>
      <c r="AE3" s="105"/>
    </row>
    <row r="4" spans="1:31" ht="26.25" customHeight="1" thickTop="1" x14ac:dyDescent="0.25">
      <c r="A4" s="101" t="s">
        <v>30</v>
      </c>
      <c r="B4" s="102"/>
      <c r="C4" s="102"/>
      <c r="D4" s="102"/>
      <c r="E4" s="102"/>
      <c r="F4" s="102"/>
      <c r="G4" s="102"/>
      <c r="H4" s="40"/>
      <c r="I4" s="44"/>
      <c r="J4" s="99" t="s">
        <v>33</v>
      </c>
      <c r="K4" s="99"/>
      <c r="L4" s="99"/>
      <c r="M4" s="99"/>
      <c r="N4" s="99"/>
      <c r="O4" s="99"/>
      <c r="P4" s="100"/>
      <c r="Q4" s="96" t="s">
        <v>29</v>
      </c>
      <c r="R4" s="97"/>
      <c r="S4" s="98"/>
      <c r="T4" s="44"/>
      <c r="U4" s="44"/>
      <c r="V4" s="20"/>
      <c r="W4" s="20"/>
      <c r="X4" s="20"/>
      <c r="Y4" s="20"/>
      <c r="Z4" s="20"/>
      <c r="AA4" s="20"/>
      <c r="AB4" s="20"/>
      <c r="AC4" s="20"/>
      <c r="AD4" s="22"/>
      <c r="AE4" s="21"/>
    </row>
    <row r="5" spans="1:31" ht="51.75" customHeight="1" x14ac:dyDescent="0.25">
      <c r="A5" s="35" t="s">
        <v>4</v>
      </c>
      <c r="B5" s="36" t="s">
        <v>24</v>
      </c>
      <c r="C5" s="36" t="s">
        <v>25</v>
      </c>
      <c r="D5" s="36" t="s">
        <v>26</v>
      </c>
      <c r="E5" s="36" t="s">
        <v>40</v>
      </c>
      <c r="F5" s="36" t="s">
        <v>39</v>
      </c>
      <c r="G5" s="57" t="s">
        <v>38</v>
      </c>
      <c r="H5" s="38" t="s">
        <v>11</v>
      </c>
      <c r="I5" s="54" t="s">
        <v>41</v>
      </c>
      <c r="J5" s="53" t="s">
        <v>22</v>
      </c>
      <c r="K5" s="49" t="s">
        <v>23</v>
      </c>
      <c r="L5" s="54" t="s">
        <v>34</v>
      </c>
      <c r="M5" s="51" t="s">
        <v>20</v>
      </c>
      <c r="N5" s="51" t="s">
        <v>21</v>
      </c>
      <c r="O5" s="51" t="s">
        <v>42</v>
      </c>
      <c r="P5" s="54" t="s">
        <v>32</v>
      </c>
      <c r="Q5" s="34" t="s">
        <v>22</v>
      </c>
      <c r="R5" s="34" t="s">
        <v>8</v>
      </c>
      <c r="S5" s="34" t="s">
        <v>27</v>
      </c>
      <c r="T5" s="54" t="s">
        <v>28</v>
      </c>
      <c r="U5" s="45" t="s">
        <v>5</v>
      </c>
      <c r="V5" s="2"/>
      <c r="W5" s="113" t="s">
        <v>6</v>
      </c>
      <c r="X5" s="113"/>
      <c r="Y5" s="113"/>
      <c r="Z5" s="113"/>
      <c r="AA5" s="60"/>
      <c r="AC5" s="113" t="s">
        <v>7</v>
      </c>
      <c r="AD5" s="113"/>
      <c r="AE5" s="113"/>
    </row>
    <row r="6" spans="1:31" ht="60" x14ac:dyDescent="0.25">
      <c r="A6" s="37">
        <v>1</v>
      </c>
      <c r="B6" s="37">
        <v>12</v>
      </c>
      <c r="C6" s="37">
        <v>1</v>
      </c>
      <c r="D6" s="37">
        <v>1</v>
      </c>
      <c r="E6" s="37">
        <v>0</v>
      </c>
      <c r="F6" s="37">
        <v>3</v>
      </c>
      <c r="G6" s="56">
        <f>SUM(E6+F6)</f>
        <v>3</v>
      </c>
      <c r="H6" s="39">
        <v>39</v>
      </c>
      <c r="I6" s="55">
        <f>SUM(H6+S6)</f>
        <v>39</v>
      </c>
      <c r="J6" s="50">
        <v>0</v>
      </c>
      <c r="K6" s="50">
        <v>280</v>
      </c>
      <c r="L6" s="55">
        <f t="shared" ref="L6:L36" si="0">SUM(J6+K6+Q6)</f>
        <v>280</v>
      </c>
      <c r="M6" s="52">
        <v>270</v>
      </c>
      <c r="N6" s="52">
        <v>2483</v>
      </c>
      <c r="O6" s="52">
        <v>664</v>
      </c>
      <c r="P6" s="55">
        <f t="shared" ref="P6:P36" si="1">SUM(M6+N6+O6+R6)</f>
        <v>3417</v>
      </c>
      <c r="Q6" s="23">
        <v>0</v>
      </c>
      <c r="R6" s="23">
        <v>0</v>
      </c>
      <c r="S6" s="23">
        <v>0</v>
      </c>
      <c r="T6" s="55">
        <f t="shared" ref="T6:T34" si="2">SUM(B6+G6)</f>
        <v>15</v>
      </c>
      <c r="U6" s="9">
        <f>SUM(Z20-L6)</f>
        <v>21295</v>
      </c>
      <c r="W6" s="4" t="s">
        <v>0</v>
      </c>
      <c r="X6" s="4" t="s">
        <v>1</v>
      </c>
      <c r="Y6" s="4" t="s">
        <v>9</v>
      </c>
      <c r="Z6" s="6" t="s">
        <v>3</v>
      </c>
      <c r="AA6" s="7"/>
      <c r="AC6" s="5" t="s">
        <v>0</v>
      </c>
      <c r="AD6" s="4" t="s">
        <v>10</v>
      </c>
      <c r="AE6" s="4" t="s">
        <v>9</v>
      </c>
    </row>
    <row r="7" spans="1:31" ht="19.899999999999999" customHeight="1" x14ac:dyDescent="0.25">
      <c r="A7" s="37">
        <v>2</v>
      </c>
      <c r="B7" s="37">
        <v>11</v>
      </c>
      <c r="C7" s="37">
        <v>1</v>
      </c>
      <c r="D7" s="37">
        <v>1</v>
      </c>
      <c r="E7" s="37">
        <v>1</v>
      </c>
      <c r="F7" s="37">
        <v>2</v>
      </c>
      <c r="G7" s="56">
        <f t="shared" ref="G7:G36" si="3">SUM(E7+F7)</f>
        <v>3</v>
      </c>
      <c r="H7" s="39">
        <v>25</v>
      </c>
      <c r="I7" s="55">
        <f t="shared" ref="I7:I36" si="4">SUM(H7+S7)</f>
        <v>25</v>
      </c>
      <c r="J7" s="50">
        <v>180</v>
      </c>
      <c r="K7" s="50">
        <v>280</v>
      </c>
      <c r="L7" s="55">
        <f t="shared" si="0"/>
        <v>460</v>
      </c>
      <c r="M7" s="52">
        <v>478</v>
      </c>
      <c r="N7" s="52">
        <v>2272</v>
      </c>
      <c r="O7" s="52">
        <v>664</v>
      </c>
      <c r="P7" s="55">
        <f t="shared" si="1"/>
        <v>3414</v>
      </c>
      <c r="Q7" s="23">
        <v>0</v>
      </c>
      <c r="R7" s="23">
        <v>0</v>
      </c>
      <c r="S7" s="23">
        <v>0</v>
      </c>
      <c r="T7" s="55">
        <f t="shared" si="2"/>
        <v>14</v>
      </c>
      <c r="U7" s="9">
        <f>SUM(U6-L7)</f>
        <v>20835</v>
      </c>
      <c r="W7" s="106" t="s">
        <v>12</v>
      </c>
      <c r="X7" s="107"/>
      <c r="Y7" s="108"/>
      <c r="Z7" s="9">
        <v>760</v>
      </c>
      <c r="AA7" s="18"/>
      <c r="AC7" s="1"/>
      <c r="AD7" s="9"/>
      <c r="AE7" s="17"/>
    </row>
    <row r="8" spans="1:31" ht="19.899999999999999" customHeight="1" x14ac:dyDescent="0.25">
      <c r="A8" s="37">
        <v>3</v>
      </c>
      <c r="B8" s="37">
        <v>12</v>
      </c>
      <c r="C8" s="37">
        <v>0</v>
      </c>
      <c r="D8" s="37">
        <v>2</v>
      </c>
      <c r="E8" s="37">
        <v>1</v>
      </c>
      <c r="F8" s="37">
        <v>0</v>
      </c>
      <c r="G8" s="56">
        <f t="shared" si="3"/>
        <v>1</v>
      </c>
      <c r="H8" s="39">
        <v>0</v>
      </c>
      <c r="I8" s="55">
        <f t="shared" si="4"/>
        <v>0</v>
      </c>
      <c r="J8" s="50">
        <v>800</v>
      </c>
      <c r="K8" s="50">
        <v>280</v>
      </c>
      <c r="L8" s="55">
        <f t="shared" si="0"/>
        <v>1080</v>
      </c>
      <c r="M8" s="52">
        <v>0</v>
      </c>
      <c r="N8" s="52">
        <v>2063</v>
      </c>
      <c r="O8" s="52">
        <v>892</v>
      </c>
      <c r="P8" s="55">
        <f t="shared" si="1"/>
        <v>2955</v>
      </c>
      <c r="Q8" s="23">
        <v>0</v>
      </c>
      <c r="R8" s="23">
        <v>0</v>
      </c>
      <c r="S8" s="23">
        <v>0</v>
      </c>
      <c r="T8" s="55">
        <f t="shared" si="2"/>
        <v>13</v>
      </c>
      <c r="U8" s="9">
        <f>SUM(U7-L8)</f>
        <v>19755</v>
      </c>
      <c r="W8" s="1">
        <v>45287</v>
      </c>
      <c r="X8" s="9">
        <v>18</v>
      </c>
      <c r="Y8" s="9">
        <v>18</v>
      </c>
      <c r="Z8" s="17">
        <v>2290</v>
      </c>
      <c r="AA8" s="61"/>
      <c r="AC8" s="1"/>
      <c r="AD8" s="9"/>
      <c r="AE8" s="17"/>
    </row>
    <row r="9" spans="1:31" ht="19.899999999999999" customHeight="1" x14ac:dyDescent="0.25">
      <c r="A9" s="37">
        <v>4</v>
      </c>
      <c r="B9" s="37">
        <v>12</v>
      </c>
      <c r="C9" s="37">
        <v>1</v>
      </c>
      <c r="D9" s="37">
        <v>3</v>
      </c>
      <c r="E9" s="37">
        <v>1</v>
      </c>
      <c r="F9" s="37">
        <v>4</v>
      </c>
      <c r="G9" s="56">
        <f t="shared" si="3"/>
        <v>5</v>
      </c>
      <c r="H9" s="39">
        <v>40</v>
      </c>
      <c r="I9" s="55">
        <f t="shared" si="4"/>
        <v>40</v>
      </c>
      <c r="J9" s="50">
        <v>315</v>
      </c>
      <c r="K9" s="50">
        <v>296</v>
      </c>
      <c r="L9" s="55">
        <f t="shared" si="0"/>
        <v>646</v>
      </c>
      <c r="M9" s="52">
        <v>90</v>
      </c>
      <c r="N9" s="52">
        <v>2086</v>
      </c>
      <c r="O9" s="52">
        <v>416</v>
      </c>
      <c r="P9" s="55">
        <f t="shared" si="1"/>
        <v>2592</v>
      </c>
      <c r="Q9" s="23">
        <v>35</v>
      </c>
      <c r="R9" s="23">
        <v>0</v>
      </c>
      <c r="S9" s="23">
        <v>0</v>
      </c>
      <c r="T9" s="55">
        <f t="shared" si="2"/>
        <v>17</v>
      </c>
      <c r="U9" s="9">
        <f>SUM(U8-L9)</f>
        <v>19109</v>
      </c>
      <c r="W9" s="8">
        <v>45287</v>
      </c>
      <c r="X9" s="9">
        <v>13</v>
      </c>
      <c r="Y9" s="9">
        <v>13</v>
      </c>
      <c r="Z9" s="17">
        <v>1815</v>
      </c>
      <c r="AA9" s="61"/>
      <c r="AC9" s="8"/>
      <c r="AD9" s="9"/>
      <c r="AE9" s="17"/>
    </row>
    <row r="10" spans="1:31" ht="19.899999999999999" customHeight="1" x14ac:dyDescent="0.25">
      <c r="A10" s="37">
        <v>5</v>
      </c>
      <c r="B10" s="37">
        <v>12</v>
      </c>
      <c r="C10" s="37">
        <v>0</v>
      </c>
      <c r="D10" s="37">
        <v>3</v>
      </c>
      <c r="E10" s="37">
        <v>0</v>
      </c>
      <c r="F10" s="37">
        <v>1</v>
      </c>
      <c r="G10" s="56">
        <f t="shared" si="3"/>
        <v>1</v>
      </c>
      <c r="H10" s="39">
        <v>0</v>
      </c>
      <c r="I10" s="55">
        <f t="shared" si="4"/>
        <v>0</v>
      </c>
      <c r="J10" s="50">
        <v>400</v>
      </c>
      <c r="K10" s="50">
        <v>304</v>
      </c>
      <c r="L10" s="55">
        <f t="shared" si="0"/>
        <v>704</v>
      </c>
      <c r="M10" s="52">
        <v>180</v>
      </c>
      <c r="N10" s="52">
        <v>1952</v>
      </c>
      <c r="O10" s="52">
        <v>1144</v>
      </c>
      <c r="P10" s="55">
        <f t="shared" si="1"/>
        <v>3276</v>
      </c>
      <c r="Q10" s="23">
        <v>0</v>
      </c>
      <c r="R10" s="23">
        <v>0</v>
      </c>
      <c r="S10" s="23">
        <v>0</v>
      </c>
      <c r="T10" s="55">
        <f t="shared" si="2"/>
        <v>13</v>
      </c>
      <c r="U10" s="9">
        <f>SUM(U9-L10)</f>
        <v>18405</v>
      </c>
      <c r="W10" s="1">
        <v>45294</v>
      </c>
      <c r="X10" s="9">
        <v>20</v>
      </c>
      <c r="Y10" s="9">
        <v>20</v>
      </c>
      <c r="Z10" s="17">
        <v>3030</v>
      </c>
      <c r="AA10" s="61"/>
      <c r="AC10" s="8"/>
      <c r="AD10" s="9"/>
      <c r="AE10" s="11"/>
    </row>
    <row r="11" spans="1:31" ht="19.899999999999999" customHeight="1" x14ac:dyDescent="0.25">
      <c r="A11" s="37">
        <v>6</v>
      </c>
      <c r="B11" s="37">
        <v>13</v>
      </c>
      <c r="C11" s="37">
        <v>1</v>
      </c>
      <c r="D11" s="37">
        <v>3</v>
      </c>
      <c r="E11" s="37">
        <v>0</v>
      </c>
      <c r="F11" s="37">
        <v>4</v>
      </c>
      <c r="G11" s="56">
        <f t="shared" si="3"/>
        <v>4</v>
      </c>
      <c r="H11" s="39">
        <v>40</v>
      </c>
      <c r="I11" s="55">
        <f t="shared" si="4"/>
        <v>40</v>
      </c>
      <c r="J11" s="50">
        <v>400</v>
      </c>
      <c r="K11" s="50">
        <v>304</v>
      </c>
      <c r="L11" s="55">
        <f t="shared" si="0"/>
        <v>704</v>
      </c>
      <c r="M11" s="52">
        <v>220</v>
      </c>
      <c r="N11" s="52">
        <v>2420</v>
      </c>
      <c r="O11" s="52">
        <v>640</v>
      </c>
      <c r="P11" s="55">
        <f t="shared" si="1"/>
        <v>3280</v>
      </c>
      <c r="Q11" s="23">
        <v>0</v>
      </c>
      <c r="R11" s="23">
        <v>0</v>
      </c>
      <c r="S11" s="23">
        <v>0</v>
      </c>
      <c r="T11" s="55">
        <f t="shared" si="2"/>
        <v>17</v>
      </c>
      <c r="U11" s="9">
        <f t="shared" ref="U11:U34" si="5">SUM(U10-L11)</f>
        <v>17701</v>
      </c>
      <c r="W11" s="8">
        <v>45264</v>
      </c>
      <c r="X11" s="9">
        <v>24</v>
      </c>
      <c r="Y11" s="17">
        <v>24</v>
      </c>
      <c r="Z11" s="17">
        <v>3460</v>
      </c>
      <c r="AA11" s="61"/>
      <c r="AC11" s="8"/>
      <c r="AD11" s="9"/>
      <c r="AE11" s="11"/>
    </row>
    <row r="12" spans="1:31" ht="19.899999999999999" customHeight="1" x14ac:dyDescent="0.25">
      <c r="A12" s="37">
        <v>7</v>
      </c>
      <c r="B12" s="37">
        <v>14</v>
      </c>
      <c r="C12" s="37">
        <v>1</v>
      </c>
      <c r="D12" s="37">
        <v>5</v>
      </c>
      <c r="E12" s="37">
        <v>1</v>
      </c>
      <c r="F12" s="37">
        <v>1</v>
      </c>
      <c r="G12" s="56">
        <f t="shared" si="3"/>
        <v>2</v>
      </c>
      <c r="H12" s="39">
        <v>40</v>
      </c>
      <c r="I12" s="55">
        <f t="shared" si="4"/>
        <v>40</v>
      </c>
      <c r="J12" s="50">
        <v>1008</v>
      </c>
      <c r="K12" s="50">
        <v>304</v>
      </c>
      <c r="L12" s="55">
        <f t="shared" si="0"/>
        <v>1312</v>
      </c>
      <c r="M12" s="52">
        <v>220</v>
      </c>
      <c r="N12" s="52">
        <v>1808</v>
      </c>
      <c r="O12" s="52">
        <v>680</v>
      </c>
      <c r="P12" s="55">
        <f t="shared" si="1"/>
        <v>2708</v>
      </c>
      <c r="Q12" s="23">
        <v>0</v>
      </c>
      <c r="R12" s="23">
        <v>0</v>
      </c>
      <c r="S12" s="23">
        <v>0</v>
      </c>
      <c r="T12" s="55">
        <f t="shared" si="2"/>
        <v>16</v>
      </c>
      <c r="U12" s="9">
        <f t="shared" si="5"/>
        <v>16389</v>
      </c>
      <c r="W12" s="1">
        <v>45301</v>
      </c>
      <c r="X12" s="9">
        <v>11</v>
      </c>
      <c r="Y12" s="9">
        <v>11</v>
      </c>
      <c r="Z12" s="17">
        <v>1150</v>
      </c>
      <c r="AA12" s="61"/>
      <c r="AC12" s="15" t="s">
        <v>2</v>
      </c>
      <c r="AD12" s="25">
        <f>SUM(AD7:AD11)</f>
        <v>0</v>
      </c>
      <c r="AE12" s="26">
        <f>SUM(AE7:AE11)</f>
        <v>0</v>
      </c>
    </row>
    <row r="13" spans="1:31" ht="19.899999999999999" customHeight="1" x14ac:dyDescent="0.25">
      <c r="A13" s="37">
        <v>8</v>
      </c>
      <c r="B13" s="37">
        <v>13</v>
      </c>
      <c r="C13" s="37">
        <v>2</v>
      </c>
      <c r="D13" s="37">
        <v>6</v>
      </c>
      <c r="E13" s="37">
        <v>1</v>
      </c>
      <c r="F13" s="37">
        <v>1</v>
      </c>
      <c r="G13" s="56">
        <f t="shared" si="3"/>
        <v>2</v>
      </c>
      <c r="H13" s="39">
        <v>46</v>
      </c>
      <c r="I13" s="55">
        <f t="shared" si="4"/>
        <v>46</v>
      </c>
      <c r="J13" s="50">
        <v>997</v>
      </c>
      <c r="K13" s="50">
        <v>304</v>
      </c>
      <c r="L13" s="55">
        <f t="shared" si="0"/>
        <v>1301</v>
      </c>
      <c r="M13" s="52">
        <v>240</v>
      </c>
      <c r="N13" s="52">
        <v>1840</v>
      </c>
      <c r="O13" s="52">
        <v>680</v>
      </c>
      <c r="P13" s="55">
        <f t="shared" si="1"/>
        <v>2760</v>
      </c>
      <c r="Q13" s="23">
        <v>0</v>
      </c>
      <c r="R13" s="23">
        <v>0</v>
      </c>
      <c r="S13" s="23">
        <v>0</v>
      </c>
      <c r="T13" s="55">
        <f t="shared" si="2"/>
        <v>15</v>
      </c>
      <c r="U13" s="9">
        <f t="shared" si="5"/>
        <v>15088</v>
      </c>
      <c r="W13" s="1">
        <v>45302</v>
      </c>
      <c r="X13" s="9">
        <v>17</v>
      </c>
      <c r="Y13" s="9">
        <v>17</v>
      </c>
      <c r="Z13" s="17">
        <v>2480</v>
      </c>
      <c r="AA13" s="61"/>
    </row>
    <row r="14" spans="1:31" ht="19.899999999999999" customHeight="1" x14ac:dyDescent="0.25">
      <c r="A14" s="37">
        <v>9</v>
      </c>
      <c r="B14" s="37">
        <v>14</v>
      </c>
      <c r="C14" s="37">
        <v>1</v>
      </c>
      <c r="D14" s="37">
        <v>5</v>
      </c>
      <c r="E14" s="37">
        <v>0</v>
      </c>
      <c r="F14" s="37">
        <v>1</v>
      </c>
      <c r="G14" s="56">
        <f t="shared" si="3"/>
        <v>1</v>
      </c>
      <c r="H14" s="39">
        <v>2</v>
      </c>
      <c r="I14" s="55">
        <f t="shared" si="4"/>
        <v>2</v>
      </c>
      <c r="J14" s="50">
        <v>809</v>
      </c>
      <c r="K14" s="50">
        <v>312</v>
      </c>
      <c r="L14" s="55">
        <f t="shared" si="0"/>
        <v>1121</v>
      </c>
      <c r="M14" s="52">
        <v>340</v>
      </c>
      <c r="N14" s="52">
        <v>1390</v>
      </c>
      <c r="O14" s="52">
        <v>30</v>
      </c>
      <c r="P14" s="55">
        <f t="shared" si="1"/>
        <v>1760</v>
      </c>
      <c r="Q14" s="23">
        <v>0</v>
      </c>
      <c r="R14" s="23">
        <v>0</v>
      </c>
      <c r="S14" s="23">
        <v>0</v>
      </c>
      <c r="T14" s="55">
        <f t="shared" si="2"/>
        <v>15</v>
      </c>
      <c r="U14" s="9">
        <f t="shared" si="5"/>
        <v>13967</v>
      </c>
      <c r="W14" s="8">
        <v>45308</v>
      </c>
      <c r="X14" s="9">
        <v>26</v>
      </c>
      <c r="Y14" s="9">
        <v>26</v>
      </c>
      <c r="Z14" s="17">
        <v>3500</v>
      </c>
      <c r="AA14" s="61"/>
    </row>
    <row r="15" spans="1:31" ht="19.899999999999999" customHeight="1" x14ac:dyDescent="0.25">
      <c r="A15" s="37">
        <v>10</v>
      </c>
      <c r="B15" s="37">
        <v>14</v>
      </c>
      <c r="C15" s="37">
        <v>3</v>
      </c>
      <c r="D15" s="37">
        <v>4</v>
      </c>
      <c r="E15" s="37">
        <v>0</v>
      </c>
      <c r="F15" s="37">
        <v>4</v>
      </c>
      <c r="G15" s="56">
        <f t="shared" si="3"/>
        <v>4</v>
      </c>
      <c r="H15" s="39">
        <v>85</v>
      </c>
      <c r="I15" s="55">
        <f t="shared" si="4"/>
        <v>85</v>
      </c>
      <c r="J15" s="50">
        <v>560</v>
      </c>
      <c r="K15" s="50">
        <v>320</v>
      </c>
      <c r="L15" s="55">
        <f t="shared" si="0"/>
        <v>880</v>
      </c>
      <c r="M15" s="52">
        <v>510</v>
      </c>
      <c r="N15" s="52">
        <v>1800</v>
      </c>
      <c r="O15" s="52">
        <v>0</v>
      </c>
      <c r="P15" s="55">
        <f t="shared" si="1"/>
        <v>2310</v>
      </c>
      <c r="Q15" s="23">
        <v>0</v>
      </c>
      <c r="R15" s="23">
        <v>0</v>
      </c>
      <c r="S15" s="23">
        <v>0</v>
      </c>
      <c r="T15" s="55">
        <f t="shared" si="2"/>
        <v>18</v>
      </c>
      <c r="U15" s="9">
        <f t="shared" si="5"/>
        <v>13087</v>
      </c>
      <c r="W15" s="1">
        <v>44950</v>
      </c>
      <c r="X15" s="9">
        <v>23</v>
      </c>
      <c r="Y15" s="9">
        <v>23</v>
      </c>
      <c r="Z15" s="17">
        <v>2140</v>
      </c>
      <c r="AA15" s="61"/>
    </row>
    <row r="16" spans="1:31" ht="19.899999999999999" customHeight="1" x14ac:dyDescent="0.25">
      <c r="A16" s="37">
        <v>11</v>
      </c>
      <c r="B16" s="37">
        <v>13</v>
      </c>
      <c r="C16" s="37">
        <v>2</v>
      </c>
      <c r="D16" s="37">
        <v>3</v>
      </c>
      <c r="E16" s="37">
        <v>0</v>
      </c>
      <c r="F16" s="37">
        <v>3</v>
      </c>
      <c r="G16" s="56">
        <f t="shared" si="3"/>
        <v>3</v>
      </c>
      <c r="H16" s="39">
        <v>147</v>
      </c>
      <c r="I16" s="55">
        <f t="shared" si="4"/>
        <v>147</v>
      </c>
      <c r="J16" s="50">
        <v>315</v>
      </c>
      <c r="K16" s="50">
        <v>0</v>
      </c>
      <c r="L16" s="55">
        <f t="shared" si="0"/>
        <v>315</v>
      </c>
      <c r="M16" s="52">
        <v>1020</v>
      </c>
      <c r="N16" s="52">
        <v>2144</v>
      </c>
      <c r="O16" s="52">
        <v>0</v>
      </c>
      <c r="P16" s="55">
        <f t="shared" si="1"/>
        <v>3164</v>
      </c>
      <c r="Q16" s="23">
        <v>0</v>
      </c>
      <c r="R16" s="23">
        <v>0</v>
      </c>
      <c r="S16" s="23">
        <v>0</v>
      </c>
      <c r="T16" s="55">
        <f t="shared" si="2"/>
        <v>16</v>
      </c>
      <c r="U16" s="9">
        <f t="shared" si="5"/>
        <v>12772</v>
      </c>
      <c r="W16" s="1">
        <v>45316</v>
      </c>
      <c r="X16" s="9">
        <v>8</v>
      </c>
      <c r="Y16" s="9">
        <v>8</v>
      </c>
      <c r="Z16" s="17">
        <v>950</v>
      </c>
      <c r="AA16" s="61"/>
    </row>
    <row r="17" spans="1:33" ht="19.899999999999999" customHeight="1" x14ac:dyDescent="0.25">
      <c r="A17" s="37">
        <v>12</v>
      </c>
      <c r="B17" s="37">
        <v>14</v>
      </c>
      <c r="C17" s="37">
        <v>2</v>
      </c>
      <c r="D17" s="37">
        <v>3</v>
      </c>
      <c r="E17" s="37">
        <v>0</v>
      </c>
      <c r="F17" s="37">
        <v>5</v>
      </c>
      <c r="G17" s="56">
        <f t="shared" si="3"/>
        <v>5</v>
      </c>
      <c r="H17" s="39">
        <v>67</v>
      </c>
      <c r="I17" s="55">
        <f t="shared" si="4"/>
        <v>67</v>
      </c>
      <c r="J17" s="50">
        <v>309</v>
      </c>
      <c r="K17" s="50">
        <v>0</v>
      </c>
      <c r="L17" s="55">
        <f t="shared" si="0"/>
        <v>309</v>
      </c>
      <c r="M17" s="52">
        <v>1160</v>
      </c>
      <c r="N17" s="52">
        <v>2674</v>
      </c>
      <c r="O17" s="52">
        <v>0</v>
      </c>
      <c r="P17" s="55">
        <f t="shared" si="1"/>
        <v>3834</v>
      </c>
      <c r="Q17" s="23">
        <v>0</v>
      </c>
      <c r="R17" s="23">
        <v>0</v>
      </c>
      <c r="S17" s="23">
        <v>0</v>
      </c>
      <c r="T17" s="55">
        <f t="shared" si="2"/>
        <v>19</v>
      </c>
      <c r="U17" s="9">
        <f t="shared" si="5"/>
        <v>12463</v>
      </c>
      <c r="W17" s="8"/>
      <c r="X17" s="17"/>
      <c r="Y17" s="17"/>
      <c r="Z17" s="9"/>
      <c r="AA17" s="18"/>
    </row>
    <row r="18" spans="1:33" ht="19.899999999999999" customHeight="1" x14ac:dyDescent="0.25">
      <c r="A18" s="37">
        <v>13</v>
      </c>
      <c r="B18" s="37">
        <v>12</v>
      </c>
      <c r="C18" s="37">
        <v>0</v>
      </c>
      <c r="D18" s="37">
        <v>3</v>
      </c>
      <c r="E18" s="37">
        <v>0</v>
      </c>
      <c r="F18" s="37">
        <v>4</v>
      </c>
      <c r="G18" s="56">
        <f t="shared" si="3"/>
        <v>4</v>
      </c>
      <c r="H18" s="39">
        <v>0</v>
      </c>
      <c r="I18" s="55">
        <f t="shared" si="4"/>
        <v>0</v>
      </c>
      <c r="J18" s="50">
        <v>385</v>
      </c>
      <c r="K18" s="50">
        <v>0</v>
      </c>
      <c r="L18" s="55">
        <f t="shared" si="0"/>
        <v>385</v>
      </c>
      <c r="M18" s="52">
        <v>600</v>
      </c>
      <c r="N18" s="52">
        <v>2162</v>
      </c>
      <c r="O18" s="52">
        <v>0</v>
      </c>
      <c r="P18" s="55">
        <f t="shared" si="1"/>
        <v>2762</v>
      </c>
      <c r="Q18" s="23">
        <v>0</v>
      </c>
      <c r="R18" s="23">
        <v>0</v>
      </c>
      <c r="S18" s="23">
        <v>0</v>
      </c>
      <c r="T18" s="55">
        <f t="shared" si="2"/>
        <v>16</v>
      </c>
      <c r="U18" s="9">
        <f t="shared" si="5"/>
        <v>12078</v>
      </c>
      <c r="W18" s="8"/>
      <c r="X18" s="46"/>
      <c r="Y18" s="11"/>
      <c r="Z18" s="17"/>
      <c r="AA18" s="61"/>
    </row>
    <row r="19" spans="1:33" ht="19.899999999999999" customHeight="1" x14ac:dyDescent="0.25">
      <c r="A19" s="37">
        <v>14</v>
      </c>
      <c r="B19" s="37">
        <v>12</v>
      </c>
      <c r="C19" s="37">
        <v>1</v>
      </c>
      <c r="D19" s="37">
        <v>3</v>
      </c>
      <c r="E19" s="37">
        <v>0</v>
      </c>
      <c r="F19" s="37">
        <v>1</v>
      </c>
      <c r="G19" s="56">
        <f t="shared" si="3"/>
        <v>1</v>
      </c>
      <c r="H19" s="39">
        <v>24</v>
      </c>
      <c r="I19" s="55">
        <f t="shared" si="4"/>
        <v>24</v>
      </c>
      <c r="J19" s="50">
        <v>560</v>
      </c>
      <c r="K19" s="50">
        <v>0</v>
      </c>
      <c r="L19" s="55">
        <f t="shared" si="0"/>
        <v>560</v>
      </c>
      <c r="M19" s="52">
        <v>140</v>
      </c>
      <c r="N19" s="52">
        <v>2432</v>
      </c>
      <c r="O19" s="52">
        <v>0</v>
      </c>
      <c r="P19" s="55">
        <f t="shared" si="1"/>
        <v>2572</v>
      </c>
      <c r="Q19" s="23">
        <v>0</v>
      </c>
      <c r="R19" s="23">
        <v>0</v>
      </c>
      <c r="S19" s="23">
        <v>0</v>
      </c>
      <c r="T19" s="55">
        <f t="shared" si="2"/>
        <v>13</v>
      </c>
      <c r="U19" s="9">
        <f t="shared" si="5"/>
        <v>11518</v>
      </c>
      <c r="W19" s="8"/>
      <c r="X19" s="46"/>
      <c r="Y19" s="11"/>
      <c r="Z19" s="17"/>
      <c r="AA19" s="61"/>
    </row>
    <row r="20" spans="1:33" ht="19.899999999999999" customHeight="1" x14ac:dyDescent="0.25">
      <c r="A20" s="37">
        <v>15</v>
      </c>
      <c r="B20" s="37">
        <v>11</v>
      </c>
      <c r="C20" s="37">
        <v>0</v>
      </c>
      <c r="D20" s="37">
        <v>2</v>
      </c>
      <c r="E20" s="37">
        <v>2</v>
      </c>
      <c r="F20" s="37">
        <v>3</v>
      </c>
      <c r="G20" s="56">
        <f t="shared" si="3"/>
        <v>5</v>
      </c>
      <c r="H20" s="39">
        <v>0</v>
      </c>
      <c r="I20" s="55">
        <f t="shared" si="4"/>
        <v>0</v>
      </c>
      <c r="J20" s="50">
        <v>928</v>
      </c>
      <c r="K20" s="50">
        <v>0</v>
      </c>
      <c r="L20" s="55">
        <f t="shared" si="0"/>
        <v>928</v>
      </c>
      <c r="M20" s="52">
        <v>330</v>
      </c>
      <c r="N20" s="52">
        <v>2392</v>
      </c>
      <c r="O20" s="52">
        <v>0</v>
      </c>
      <c r="P20" s="55">
        <f t="shared" si="1"/>
        <v>2722</v>
      </c>
      <c r="Q20" s="23">
        <v>0</v>
      </c>
      <c r="R20" s="23">
        <v>0</v>
      </c>
      <c r="S20" s="23">
        <v>0</v>
      </c>
      <c r="T20" s="55">
        <f t="shared" si="2"/>
        <v>16</v>
      </c>
      <c r="U20" s="9">
        <f t="shared" si="5"/>
        <v>10590</v>
      </c>
      <c r="W20" s="109" t="s">
        <v>2</v>
      </c>
      <c r="X20" s="110"/>
      <c r="Y20" s="28"/>
      <c r="Z20" s="23">
        <f>SUM(Z7:Z19)</f>
        <v>21575</v>
      </c>
      <c r="AA20" s="18"/>
    </row>
    <row r="21" spans="1:33" ht="19.899999999999999" customHeight="1" x14ac:dyDescent="0.25">
      <c r="A21" s="37">
        <v>16</v>
      </c>
      <c r="B21" s="37">
        <v>10</v>
      </c>
      <c r="C21" s="37">
        <v>0</v>
      </c>
      <c r="D21" s="37">
        <v>2</v>
      </c>
      <c r="E21" s="37">
        <v>2</v>
      </c>
      <c r="F21" s="37">
        <v>2</v>
      </c>
      <c r="G21" s="56">
        <f t="shared" si="3"/>
        <v>4</v>
      </c>
      <c r="H21" s="39">
        <v>0</v>
      </c>
      <c r="I21" s="55">
        <f t="shared" si="4"/>
        <v>0</v>
      </c>
      <c r="J21" s="50">
        <v>568</v>
      </c>
      <c r="K21" s="50">
        <v>0</v>
      </c>
      <c r="L21" s="55">
        <f t="shared" si="0"/>
        <v>568</v>
      </c>
      <c r="M21" s="52">
        <v>90</v>
      </c>
      <c r="N21" s="52">
        <v>2104</v>
      </c>
      <c r="O21" s="52">
        <v>0</v>
      </c>
      <c r="P21" s="55">
        <f t="shared" si="1"/>
        <v>2194</v>
      </c>
      <c r="Q21" s="23">
        <v>0</v>
      </c>
      <c r="R21" s="23">
        <v>0</v>
      </c>
      <c r="S21" s="23">
        <v>0</v>
      </c>
      <c r="T21" s="55">
        <f t="shared" si="2"/>
        <v>14</v>
      </c>
      <c r="U21" s="9">
        <f t="shared" si="5"/>
        <v>10022</v>
      </c>
      <c r="W21" s="111" t="s">
        <v>37</v>
      </c>
      <c r="X21" s="112"/>
      <c r="Y21" s="29"/>
      <c r="Z21" s="16"/>
      <c r="AA21" s="18"/>
      <c r="AB21" s="47"/>
    </row>
    <row r="22" spans="1:33" ht="19.899999999999999" customHeight="1" x14ac:dyDescent="0.25">
      <c r="A22" s="37">
        <v>17</v>
      </c>
      <c r="B22" s="37">
        <v>11</v>
      </c>
      <c r="C22" s="37">
        <v>0</v>
      </c>
      <c r="D22" s="37">
        <v>2</v>
      </c>
      <c r="E22" s="37">
        <v>0</v>
      </c>
      <c r="F22" s="37">
        <v>1</v>
      </c>
      <c r="G22" s="56">
        <f t="shared" si="3"/>
        <v>1</v>
      </c>
      <c r="H22" s="39">
        <v>0</v>
      </c>
      <c r="I22" s="55">
        <f t="shared" si="4"/>
        <v>0</v>
      </c>
      <c r="J22" s="50">
        <v>608</v>
      </c>
      <c r="K22" s="50">
        <v>0</v>
      </c>
      <c r="L22" s="55">
        <f t="shared" si="0"/>
        <v>608</v>
      </c>
      <c r="M22" s="52">
        <v>0</v>
      </c>
      <c r="N22" s="52">
        <v>1966</v>
      </c>
      <c r="O22" s="52">
        <v>336</v>
      </c>
      <c r="P22" s="55">
        <f t="shared" si="1"/>
        <v>2302</v>
      </c>
      <c r="Q22" s="23">
        <v>0</v>
      </c>
      <c r="R22" s="23">
        <v>0</v>
      </c>
      <c r="S22" s="23">
        <v>0</v>
      </c>
      <c r="T22" s="55">
        <f t="shared" si="2"/>
        <v>12</v>
      </c>
      <c r="U22" s="9">
        <f t="shared" si="5"/>
        <v>9414</v>
      </c>
      <c r="W22" s="91" t="s">
        <v>2</v>
      </c>
      <c r="X22" s="93"/>
      <c r="Y22" s="27"/>
      <c r="Z22" s="24">
        <f>SUM(Z20+Z21)</f>
        <v>21575</v>
      </c>
      <c r="AA22" s="61"/>
      <c r="AD22" s="7"/>
      <c r="AE22" s="13"/>
      <c r="AG22" s="12"/>
    </row>
    <row r="23" spans="1:33" ht="19.899999999999999" customHeight="1" x14ac:dyDescent="0.25">
      <c r="A23" s="37">
        <v>18</v>
      </c>
      <c r="B23" s="37">
        <v>11</v>
      </c>
      <c r="C23" s="37">
        <v>1</v>
      </c>
      <c r="D23" s="37">
        <v>3</v>
      </c>
      <c r="E23" s="37">
        <v>0</v>
      </c>
      <c r="F23" s="37">
        <v>2</v>
      </c>
      <c r="G23" s="56">
        <f t="shared" si="3"/>
        <v>2</v>
      </c>
      <c r="H23" s="39">
        <v>30</v>
      </c>
      <c r="I23" s="55">
        <f t="shared" si="4"/>
        <v>30</v>
      </c>
      <c r="J23" s="50">
        <v>700</v>
      </c>
      <c r="K23" s="50">
        <v>0</v>
      </c>
      <c r="L23" s="55">
        <f t="shared" si="0"/>
        <v>700</v>
      </c>
      <c r="M23" s="52">
        <v>90</v>
      </c>
      <c r="N23" s="52">
        <v>1371</v>
      </c>
      <c r="O23" s="52">
        <v>376</v>
      </c>
      <c r="P23" s="55">
        <f t="shared" si="1"/>
        <v>1837</v>
      </c>
      <c r="Q23" s="23">
        <v>0</v>
      </c>
      <c r="R23" s="23">
        <v>0</v>
      </c>
      <c r="S23" s="23">
        <v>0</v>
      </c>
      <c r="T23" s="55">
        <f t="shared" si="2"/>
        <v>13</v>
      </c>
      <c r="U23" s="9">
        <f t="shared" si="5"/>
        <v>8714</v>
      </c>
      <c r="X23" s="13"/>
      <c r="Y23" s="13"/>
      <c r="AD23" s="7"/>
    </row>
    <row r="24" spans="1:33" ht="19.899999999999999" customHeight="1" x14ac:dyDescent="0.25">
      <c r="A24" s="37">
        <v>19</v>
      </c>
      <c r="B24" s="37">
        <v>10</v>
      </c>
      <c r="C24" s="37">
        <v>0</v>
      </c>
      <c r="D24" s="37">
        <v>2</v>
      </c>
      <c r="E24" s="37">
        <v>0</v>
      </c>
      <c r="F24" s="37">
        <v>0</v>
      </c>
      <c r="G24" s="56">
        <f t="shared" si="3"/>
        <v>0</v>
      </c>
      <c r="H24" s="39">
        <v>0</v>
      </c>
      <c r="I24" s="55">
        <f t="shared" si="4"/>
        <v>0</v>
      </c>
      <c r="J24" s="50">
        <v>640</v>
      </c>
      <c r="K24" s="50">
        <v>0</v>
      </c>
      <c r="L24" s="55">
        <f t="shared" si="0"/>
        <v>640</v>
      </c>
      <c r="M24" s="52">
        <v>360</v>
      </c>
      <c r="N24" s="52">
        <v>1264</v>
      </c>
      <c r="O24" s="52">
        <v>376</v>
      </c>
      <c r="P24" s="55">
        <f t="shared" si="1"/>
        <v>2000</v>
      </c>
      <c r="Q24" s="23">
        <v>0</v>
      </c>
      <c r="R24" s="23">
        <v>0</v>
      </c>
      <c r="S24" s="23">
        <v>0</v>
      </c>
      <c r="T24" s="55">
        <f t="shared" si="2"/>
        <v>10</v>
      </c>
      <c r="U24" s="9">
        <f t="shared" si="5"/>
        <v>8074</v>
      </c>
      <c r="X24" s="13"/>
      <c r="Y24" s="13"/>
      <c r="Z24" s="13"/>
      <c r="AA24" s="13"/>
      <c r="AD24" s="7"/>
      <c r="AG24" s="12"/>
    </row>
    <row r="25" spans="1:33" ht="45" x14ac:dyDescent="0.25">
      <c r="A25" s="37">
        <v>20</v>
      </c>
      <c r="B25" s="37">
        <v>11</v>
      </c>
      <c r="C25" s="37">
        <v>2</v>
      </c>
      <c r="D25" s="37">
        <v>3</v>
      </c>
      <c r="E25" s="37">
        <v>0</v>
      </c>
      <c r="F25" s="37">
        <v>0</v>
      </c>
      <c r="G25" s="56">
        <f t="shared" si="3"/>
        <v>0</v>
      </c>
      <c r="H25" s="39">
        <v>145</v>
      </c>
      <c r="I25" s="55">
        <f t="shared" si="4"/>
        <v>145</v>
      </c>
      <c r="J25" s="50">
        <v>663</v>
      </c>
      <c r="K25" s="50">
        <v>0</v>
      </c>
      <c r="L25" s="55">
        <f t="shared" si="0"/>
        <v>663</v>
      </c>
      <c r="M25" s="52">
        <v>360</v>
      </c>
      <c r="N25" s="52">
        <v>1344</v>
      </c>
      <c r="O25" s="52">
        <v>376</v>
      </c>
      <c r="P25" s="55">
        <f t="shared" si="1"/>
        <v>2080</v>
      </c>
      <c r="Q25" s="23">
        <v>0</v>
      </c>
      <c r="R25" s="23">
        <v>0</v>
      </c>
      <c r="S25" s="23">
        <v>0</v>
      </c>
      <c r="T25" s="55">
        <f t="shared" si="2"/>
        <v>11</v>
      </c>
      <c r="U25" s="9">
        <f t="shared" si="5"/>
        <v>7411</v>
      </c>
      <c r="W25" s="15" t="s">
        <v>13</v>
      </c>
      <c r="X25" s="33" t="s">
        <v>16</v>
      </c>
      <c r="Y25" s="43" t="s">
        <v>9</v>
      </c>
      <c r="Z25" s="33" t="s">
        <v>14</v>
      </c>
      <c r="AA25" s="43" t="s">
        <v>46</v>
      </c>
      <c r="AB25" s="41" t="s">
        <v>15</v>
      </c>
      <c r="AC25" s="42" t="s">
        <v>35</v>
      </c>
      <c r="AD25" s="42" t="s">
        <v>36</v>
      </c>
      <c r="AE25" s="30" t="s">
        <v>19</v>
      </c>
      <c r="AF25" s="15" t="s">
        <v>17</v>
      </c>
      <c r="AG25" s="32" t="s">
        <v>18</v>
      </c>
    </row>
    <row r="26" spans="1:33" ht="19.899999999999999" customHeight="1" x14ac:dyDescent="0.25">
      <c r="A26" s="37">
        <v>21</v>
      </c>
      <c r="B26" s="37">
        <v>11</v>
      </c>
      <c r="C26" s="37">
        <v>2</v>
      </c>
      <c r="D26" s="37">
        <v>3</v>
      </c>
      <c r="E26" s="37">
        <v>0</v>
      </c>
      <c r="F26" s="37">
        <v>1</v>
      </c>
      <c r="G26" s="56">
        <f t="shared" si="3"/>
        <v>1</v>
      </c>
      <c r="H26" s="39">
        <v>60</v>
      </c>
      <c r="I26" s="55">
        <f t="shared" si="4"/>
        <v>60</v>
      </c>
      <c r="J26" s="50">
        <v>678</v>
      </c>
      <c r="K26" s="50">
        <v>0</v>
      </c>
      <c r="L26" s="55">
        <f t="shared" si="0"/>
        <v>678</v>
      </c>
      <c r="M26" s="52">
        <v>438</v>
      </c>
      <c r="N26" s="52">
        <v>1399</v>
      </c>
      <c r="O26" s="52">
        <v>376</v>
      </c>
      <c r="P26" s="55">
        <f t="shared" si="1"/>
        <v>2213</v>
      </c>
      <c r="Q26" s="23">
        <v>0</v>
      </c>
      <c r="R26" s="23">
        <v>0</v>
      </c>
      <c r="S26" s="23">
        <v>0</v>
      </c>
      <c r="T26" s="55">
        <f t="shared" si="2"/>
        <v>12</v>
      </c>
      <c r="U26" s="9">
        <f t="shared" ref="U26:U32" si="6">SUM(U25-L26)</f>
        <v>6733</v>
      </c>
      <c r="W26" s="14">
        <v>45294</v>
      </c>
      <c r="X26" s="17">
        <v>3510</v>
      </c>
      <c r="Y26" s="11">
        <v>21</v>
      </c>
      <c r="Z26" s="17">
        <v>300</v>
      </c>
      <c r="AA26" s="17"/>
      <c r="AB26" s="17">
        <v>180</v>
      </c>
      <c r="AC26" s="17">
        <v>1</v>
      </c>
      <c r="AD26" s="17">
        <f t="shared" ref="AD26:AD33" si="7">Y26-AC26</f>
        <v>20</v>
      </c>
      <c r="AE26" s="9">
        <f t="shared" ref="AE26:AE33" si="8">SUM(Z26+AB26)</f>
        <v>480</v>
      </c>
      <c r="AF26" s="9">
        <f>SUM(X26:AE26)</f>
        <v>4512</v>
      </c>
      <c r="AG26" s="9">
        <f>SUM(AF26+AA26)</f>
        <v>4512</v>
      </c>
    </row>
    <row r="27" spans="1:33" ht="19.899999999999999" customHeight="1" x14ac:dyDescent="0.25">
      <c r="A27" s="37">
        <v>22</v>
      </c>
      <c r="B27" s="37">
        <v>10</v>
      </c>
      <c r="C27" s="37">
        <v>1</v>
      </c>
      <c r="D27" s="37">
        <v>3</v>
      </c>
      <c r="E27" s="37">
        <v>0</v>
      </c>
      <c r="F27" s="37">
        <v>1</v>
      </c>
      <c r="G27" s="56">
        <f t="shared" si="3"/>
        <v>1</v>
      </c>
      <c r="H27" s="39">
        <v>10</v>
      </c>
      <c r="I27" s="55">
        <f t="shared" si="4"/>
        <v>10</v>
      </c>
      <c r="J27" s="50">
        <v>808</v>
      </c>
      <c r="K27" s="50">
        <v>0</v>
      </c>
      <c r="L27" s="55">
        <f t="shared" si="0"/>
        <v>808</v>
      </c>
      <c r="M27" s="52">
        <v>512</v>
      </c>
      <c r="N27" s="52">
        <v>1206</v>
      </c>
      <c r="O27" s="52">
        <v>400</v>
      </c>
      <c r="P27" s="55">
        <f t="shared" si="1"/>
        <v>2118</v>
      </c>
      <c r="Q27" s="23">
        <v>0</v>
      </c>
      <c r="R27" s="23">
        <v>0</v>
      </c>
      <c r="S27" s="23">
        <v>0</v>
      </c>
      <c r="T27" s="55">
        <f t="shared" si="2"/>
        <v>11</v>
      </c>
      <c r="U27" s="9">
        <f t="shared" si="6"/>
        <v>5925</v>
      </c>
      <c r="W27" s="14">
        <v>44930</v>
      </c>
      <c r="X27" s="17">
        <v>4720</v>
      </c>
      <c r="Y27" s="11">
        <v>24</v>
      </c>
      <c r="Z27" s="17">
        <v>1260</v>
      </c>
      <c r="AA27" s="17"/>
      <c r="AB27" s="17">
        <v>0</v>
      </c>
      <c r="AC27" s="17">
        <v>0</v>
      </c>
      <c r="AD27" s="17">
        <f t="shared" si="7"/>
        <v>24</v>
      </c>
      <c r="AE27" s="9">
        <f t="shared" si="8"/>
        <v>1260</v>
      </c>
      <c r="AF27" s="9">
        <f t="shared" ref="AF27:AF33" si="9">SUM(X27-AE27)</f>
        <v>3460</v>
      </c>
      <c r="AG27" s="9">
        <f t="shared" ref="AG27:AG33" si="10">SUM(AF27+AA27)</f>
        <v>3460</v>
      </c>
    </row>
    <row r="28" spans="1:33" ht="19.899999999999999" customHeight="1" x14ac:dyDescent="0.25">
      <c r="A28" s="37">
        <v>23</v>
      </c>
      <c r="B28" s="37">
        <v>10</v>
      </c>
      <c r="C28" s="37">
        <v>1</v>
      </c>
      <c r="D28" s="37">
        <v>4</v>
      </c>
      <c r="E28" s="37">
        <v>0</v>
      </c>
      <c r="F28" s="37">
        <v>1</v>
      </c>
      <c r="G28" s="56">
        <f>SUM(E28+F28)</f>
        <v>1</v>
      </c>
      <c r="H28" s="39">
        <v>28</v>
      </c>
      <c r="I28" s="55">
        <f>SUM(H28+S28)</f>
        <v>28</v>
      </c>
      <c r="J28" s="50">
        <v>802</v>
      </c>
      <c r="K28" s="50">
        <v>0</v>
      </c>
      <c r="L28" s="55">
        <f>SUM(J28+K28+Q28)</f>
        <v>802</v>
      </c>
      <c r="M28" s="52">
        <v>512</v>
      </c>
      <c r="N28" s="52">
        <v>1352</v>
      </c>
      <c r="O28" s="52">
        <v>408</v>
      </c>
      <c r="P28" s="55">
        <f>SUM(M28+N28+O28+R28)</f>
        <v>2272</v>
      </c>
      <c r="Q28" s="23">
        <v>0</v>
      </c>
      <c r="R28" s="23">
        <v>0</v>
      </c>
      <c r="S28" s="23">
        <v>0</v>
      </c>
      <c r="T28" s="55">
        <f>SUM(B28+G28)</f>
        <v>11</v>
      </c>
      <c r="U28" s="9">
        <f t="shared" si="6"/>
        <v>5123</v>
      </c>
      <c r="W28" s="14">
        <v>45301</v>
      </c>
      <c r="X28" s="17">
        <v>3600</v>
      </c>
      <c r="Y28" s="17">
        <v>11</v>
      </c>
      <c r="Z28" s="17">
        <v>1550</v>
      </c>
      <c r="AA28" s="17"/>
      <c r="AB28" s="17">
        <v>900</v>
      </c>
      <c r="AC28" s="17">
        <v>3</v>
      </c>
      <c r="AD28" s="17">
        <f t="shared" si="7"/>
        <v>8</v>
      </c>
      <c r="AE28" s="9">
        <f t="shared" si="8"/>
        <v>2450</v>
      </c>
      <c r="AF28" s="9">
        <f t="shared" si="9"/>
        <v>1150</v>
      </c>
      <c r="AG28" s="9">
        <f t="shared" si="10"/>
        <v>1150</v>
      </c>
    </row>
    <row r="29" spans="1:33" ht="19.899999999999999" customHeight="1" x14ac:dyDescent="0.25">
      <c r="A29" s="37">
        <v>24</v>
      </c>
      <c r="B29" s="37">
        <v>10</v>
      </c>
      <c r="C29" s="37">
        <v>0</v>
      </c>
      <c r="D29" s="37">
        <v>3</v>
      </c>
      <c r="E29" s="37">
        <v>0</v>
      </c>
      <c r="F29" s="37">
        <v>1</v>
      </c>
      <c r="G29" s="56">
        <f>SUM(E29+F29)</f>
        <v>1</v>
      </c>
      <c r="H29" s="39">
        <v>0</v>
      </c>
      <c r="I29" s="55">
        <f>SUM(H29+S29)</f>
        <v>0</v>
      </c>
      <c r="J29" s="50">
        <v>422</v>
      </c>
      <c r="K29" s="50">
        <v>0</v>
      </c>
      <c r="L29" s="55">
        <f>SUM(J29+K29+Q29)</f>
        <v>422</v>
      </c>
      <c r="M29" s="52">
        <v>574</v>
      </c>
      <c r="N29" s="52">
        <v>1136</v>
      </c>
      <c r="O29" s="52">
        <v>424</v>
      </c>
      <c r="P29" s="55">
        <f>SUM(M29+N29+O29+R29)</f>
        <v>2134</v>
      </c>
      <c r="Q29" s="23">
        <v>0</v>
      </c>
      <c r="R29" s="23">
        <v>0</v>
      </c>
      <c r="S29" s="23">
        <v>0</v>
      </c>
      <c r="T29" s="55">
        <f>SUM(B29+G29)</f>
        <v>11</v>
      </c>
      <c r="U29" s="9">
        <f t="shared" si="6"/>
        <v>4701</v>
      </c>
      <c r="W29" s="14">
        <v>45302</v>
      </c>
      <c r="X29" s="17">
        <v>3580</v>
      </c>
      <c r="Y29" s="17">
        <v>17</v>
      </c>
      <c r="Z29" s="17">
        <v>1100</v>
      </c>
      <c r="AA29" s="17"/>
      <c r="AB29" s="17">
        <v>0</v>
      </c>
      <c r="AC29" s="17">
        <v>0</v>
      </c>
      <c r="AD29" s="17">
        <f t="shared" si="7"/>
        <v>17</v>
      </c>
      <c r="AE29" s="9">
        <f t="shared" si="8"/>
        <v>1100</v>
      </c>
      <c r="AF29" s="9">
        <f t="shared" si="9"/>
        <v>2480</v>
      </c>
      <c r="AG29" s="9">
        <f t="shared" si="10"/>
        <v>2480</v>
      </c>
    </row>
    <row r="30" spans="1:33" ht="19.899999999999999" customHeight="1" x14ac:dyDescent="0.25">
      <c r="A30" s="37">
        <v>25</v>
      </c>
      <c r="B30" s="37">
        <v>9</v>
      </c>
      <c r="C30" s="37">
        <v>3</v>
      </c>
      <c r="D30" s="37">
        <v>1</v>
      </c>
      <c r="E30" s="37">
        <v>1</v>
      </c>
      <c r="F30" s="37">
        <v>1</v>
      </c>
      <c r="G30" s="56">
        <f>SUM(E30+F30)</f>
        <v>2</v>
      </c>
      <c r="H30" s="39">
        <v>100</v>
      </c>
      <c r="I30" s="55">
        <f>SUM(H30+S30)</f>
        <v>100</v>
      </c>
      <c r="J30" s="50">
        <v>340</v>
      </c>
      <c r="K30" s="50">
        <v>0</v>
      </c>
      <c r="L30" s="55">
        <f>SUM(J30+K30+Q30)</f>
        <v>340</v>
      </c>
      <c r="M30" s="52">
        <v>858</v>
      </c>
      <c r="N30" s="52">
        <v>1196</v>
      </c>
      <c r="O30" s="52">
        <v>424</v>
      </c>
      <c r="P30" s="55">
        <f>SUM(M30+N30+O30+R30)</f>
        <v>2478</v>
      </c>
      <c r="Q30" s="23">
        <v>0</v>
      </c>
      <c r="R30" s="23">
        <v>0</v>
      </c>
      <c r="S30" s="23">
        <v>0</v>
      </c>
      <c r="T30" s="55">
        <f>SUM(B30+G30)</f>
        <v>11</v>
      </c>
      <c r="U30" s="9">
        <f t="shared" si="6"/>
        <v>4361</v>
      </c>
      <c r="W30" s="14">
        <v>45308</v>
      </c>
      <c r="X30" s="17">
        <v>3940</v>
      </c>
      <c r="Y30" s="17">
        <v>26</v>
      </c>
      <c r="Z30" s="17">
        <v>440</v>
      </c>
      <c r="AA30" s="17"/>
      <c r="AB30" s="17">
        <v>0</v>
      </c>
      <c r="AC30" s="17">
        <v>0</v>
      </c>
      <c r="AD30" s="17">
        <f t="shared" si="7"/>
        <v>26</v>
      </c>
      <c r="AE30" s="9">
        <f t="shared" si="8"/>
        <v>440</v>
      </c>
      <c r="AF30" s="9">
        <f t="shared" si="9"/>
        <v>3500</v>
      </c>
      <c r="AG30" s="9">
        <f t="shared" si="10"/>
        <v>3500</v>
      </c>
    </row>
    <row r="31" spans="1:33" ht="19.899999999999999" customHeight="1" x14ac:dyDescent="0.25">
      <c r="A31" s="37">
        <v>26</v>
      </c>
      <c r="B31" s="37">
        <v>9</v>
      </c>
      <c r="C31" s="37">
        <v>1</v>
      </c>
      <c r="D31" s="37">
        <v>3</v>
      </c>
      <c r="E31" s="37">
        <v>0</v>
      </c>
      <c r="F31" s="37">
        <v>2</v>
      </c>
      <c r="G31" s="56">
        <f>SUM(E31+F31)</f>
        <v>2</v>
      </c>
      <c r="H31" s="39">
        <v>50</v>
      </c>
      <c r="I31" s="55">
        <f>SUM(H31+S31)</f>
        <v>50</v>
      </c>
      <c r="J31" s="50">
        <v>470</v>
      </c>
      <c r="K31" s="50">
        <v>0</v>
      </c>
      <c r="L31" s="55">
        <f t="shared" ref="L31:L32" si="11">SUM(J31+K31+Q31)</f>
        <v>470</v>
      </c>
      <c r="M31" s="52">
        <v>640</v>
      </c>
      <c r="N31" s="52">
        <v>720</v>
      </c>
      <c r="O31" s="52">
        <v>464</v>
      </c>
      <c r="P31" s="55">
        <f>SUM(M31+N31+O31+R31)</f>
        <v>1824</v>
      </c>
      <c r="Q31" s="23">
        <v>0</v>
      </c>
      <c r="R31" s="23">
        <v>0</v>
      </c>
      <c r="S31" s="23">
        <v>0</v>
      </c>
      <c r="T31" s="55">
        <f>SUM(B31+G31)</f>
        <v>11</v>
      </c>
      <c r="U31" s="9">
        <f t="shared" si="6"/>
        <v>3891</v>
      </c>
      <c r="W31" s="14">
        <v>45315</v>
      </c>
      <c r="X31" s="17">
        <v>3680</v>
      </c>
      <c r="Y31" s="17">
        <v>23</v>
      </c>
      <c r="Z31" s="17">
        <v>520</v>
      </c>
      <c r="AA31" s="17"/>
      <c r="AB31" s="17">
        <v>1020</v>
      </c>
      <c r="AC31" s="17">
        <v>5</v>
      </c>
      <c r="AD31" s="17">
        <f t="shared" si="7"/>
        <v>18</v>
      </c>
      <c r="AE31" s="9">
        <f t="shared" si="8"/>
        <v>1540</v>
      </c>
      <c r="AF31" s="9">
        <f t="shared" si="9"/>
        <v>2140</v>
      </c>
      <c r="AG31" s="9">
        <f t="shared" si="10"/>
        <v>2140</v>
      </c>
    </row>
    <row r="32" spans="1:33" ht="19.899999999999999" customHeight="1" x14ac:dyDescent="0.25">
      <c r="A32" s="37">
        <v>27</v>
      </c>
      <c r="B32" s="37">
        <v>7</v>
      </c>
      <c r="C32" s="37">
        <v>2</v>
      </c>
      <c r="D32" s="37">
        <v>2</v>
      </c>
      <c r="E32" s="37">
        <v>0</v>
      </c>
      <c r="F32" s="37">
        <v>1</v>
      </c>
      <c r="G32" s="56">
        <f>SUM(E32+F32)</f>
        <v>1</v>
      </c>
      <c r="H32" s="39">
        <v>40</v>
      </c>
      <c r="I32" s="55">
        <f>SUM(H32+S32)</f>
        <v>40</v>
      </c>
      <c r="J32" s="50">
        <v>560</v>
      </c>
      <c r="K32" s="50">
        <v>0</v>
      </c>
      <c r="L32" s="55">
        <f t="shared" si="11"/>
        <v>560</v>
      </c>
      <c r="M32" s="52">
        <v>30</v>
      </c>
      <c r="N32" s="52">
        <v>720</v>
      </c>
      <c r="O32" s="52">
        <v>560</v>
      </c>
      <c r="P32" s="55">
        <f>SUM(M32+N32+O32+R32)</f>
        <v>1310</v>
      </c>
      <c r="Q32" s="23">
        <v>0</v>
      </c>
      <c r="R32" s="23">
        <v>0</v>
      </c>
      <c r="S32" s="23">
        <v>0</v>
      </c>
      <c r="T32" s="55">
        <f>SUM(B32+G32)</f>
        <v>8</v>
      </c>
      <c r="U32" s="9">
        <f t="shared" si="6"/>
        <v>3331</v>
      </c>
      <c r="W32" s="14">
        <v>45316</v>
      </c>
      <c r="X32" s="17">
        <v>1680</v>
      </c>
      <c r="Y32" s="17">
        <v>8</v>
      </c>
      <c r="Z32" s="17">
        <v>730</v>
      </c>
      <c r="AA32" s="17"/>
      <c r="AB32" s="17">
        <v>0</v>
      </c>
      <c r="AC32" s="17">
        <v>0</v>
      </c>
      <c r="AD32" s="17">
        <f t="shared" si="7"/>
        <v>8</v>
      </c>
      <c r="AE32" s="9">
        <f t="shared" si="8"/>
        <v>730</v>
      </c>
      <c r="AF32" s="9">
        <f t="shared" si="9"/>
        <v>950</v>
      </c>
      <c r="AG32" s="9">
        <f t="shared" si="10"/>
        <v>950</v>
      </c>
    </row>
    <row r="33" spans="1:33" ht="19.899999999999999" customHeight="1" x14ac:dyDescent="0.25">
      <c r="A33" s="37">
        <v>28</v>
      </c>
      <c r="B33" s="37">
        <v>6</v>
      </c>
      <c r="C33" s="37">
        <v>1</v>
      </c>
      <c r="D33" s="37">
        <v>1</v>
      </c>
      <c r="E33" s="37">
        <v>0</v>
      </c>
      <c r="F33" s="37">
        <v>3</v>
      </c>
      <c r="G33" s="56">
        <f t="shared" si="3"/>
        <v>3</v>
      </c>
      <c r="H33" s="39">
        <v>30</v>
      </c>
      <c r="I33" s="55">
        <f t="shared" si="4"/>
        <v>30</v>
      </c>
      <c r="J33" s="50">
        <v>360</v>
      </c>
      <c r="K33" s="50">
        <v>0</v>
      </c>
      <c r="L33" s="55">
        <f t="shared" si="0"/>
        <v>360</v>
      </c>
      <c r="M33" s="52">
        <v>50</v>
      </c>
      <c r="N33" s="52">
        <v>971</v>
      </c>
      <c r="O33" s="52">
        <v>632</v>
      </c>
      <c r="P33" s="55">
        <f t="shared" si="1"/>
        <v>1653</v>
      </c>
      <c r="Q33" s="23">
        <v>0</v>
      </c>
      <c r="R33" s="23">
        <v>0</v>
      </c>
      <c r="S33" s="23">
        <v>0</v>
      </c>
      <c r="T33" s="55">
        <f t="shared" si="2"/>
        <v>9</v>
      </c>
      <c r="U33" s="9">
        <f t="shared" si="5"/>
        <v>2971</v>
      </c>
      <c r="W33" s="14">
        <v>45322</v>
      </c>
      <c r="X33" s="17">
        <v>4100</v>
      </c>
      <c r="Y33" s="17">
        <v>14</v>
      </c>
      <c r="Z33" s="17">
        <v>1980</v>
      </c>
      <c r="AA33" s="17"/>
      <c r="AB33" s="17">
        <v>0</v>
      </c>
      <c r="AC33" s="17">
        <v>0</v>
      </c>
      <c r="AD33" s="17">
        <f t="shared" si="7"/>
        <v>14</v>
      </c>
      <c r="AE33" s="9">
        <f t="shared" si="8"/>
        <v>1980</v>
      </c>
      <c r="AF33" s="9">
        <f t="shared" si="9"/>
        <v>2120</v>
      </c>
      <c r="AG33" s="9">
        <f t="shared" si="10"/>
        <v>2120</v>
      </c>
    </row>
    <row r="34" spans="1:33" ht="19.899999999999999" customHeight="1" x14ac:dyDescent="0.25">
      <c r="A34" s="37">
        <v>29</v>
      </c>
      <c r="B34" s="37">
        <v>6</v>
      </c>
      <c r="C34" s="37">
        <v>2</v>
      </c>
      <c r="D34" s="37">
        <v>1</v>
      </c>
      <c r="E34" s="37">
        <v>0</v>
      </c>
      <c r="F34" s="37">
        <v>2</v>
      </c>
      <c r="G34" s="56">
        <f t="shared" si="3"/>
        <v>2</v>
      </c>
      <c r="H34" s="39">
        <v>50</v>
      </c>
      <c r="I34" s="55">
        <f t="shared" si="4"/>
        <v>50</v>
      </c>
      <c r="J34" s="50">
        <v>342</v>
      </c>
      <c r="K34" s="50">
        <v>0</v>
      </c>
      <c r="L34" s="55">
        <f t="shared" si="0"/>
        <v>342</v>
      </c>
      <c r="M34" s="52">
        <v>205</v>
      </c>
      <c r="N34" s="52">
        <v>944</v>
      </c>
      <c r="O34" s="52">
        <v>688</v>
      </c>
      <c r="P34" s="55">
        <f t="shared" si="1"/>
        <v>1837</v>
      </c>
      <c r="Q34" s="23">
        <v>0</v>
      </c>
      <c r="R34" s="23">
        <v>0</v>
      </c>
      <c r="S34" s="23">
        <v>0</v>
      </c>
      <c r="T34" s="55">
        <f t="shared" si="2"/>
        <v>8</v>
      </c>
      <c r="U34" s="9">
        <f t="shared" si="5"/>
        <v>2629</v>
      </c>
      <c r="W34" s="14"/>
      <c r="X34" s="17"/>
      <c r="Y34" s="17"/>
      <c r="Z34" s="17"/>
      <c r="AA34" s="17"/>
      <c r="AB34" s="17"/>
      <c r="AC34" s="17"/>
      <c r="AD34" s="17"/>
      <c r="AE34" s="9"/>
      <c r="AF34" s="9"/>
      <c r="AG34" s="9"/>
    </row>
    <row r="35" spans="1:33" ht="19.899999999999999" customHeight="1" x14ac:dyDescent="0.25">
      <c r="A35" s="37">
        <v>30</v>
      </c>
      <c r="B35" s="37">
        <v>9</v>
      </c>
      <c r="C35" s="37">
        <v>0</v>
      </c>
      <c r="D35" s="37">
        <v>1</v>
      </c>
      <c r="E35" s="37">
        <v>0</v>
      </c>
      <c r="F35" s="37">
        <v>3</v>
      </c>
      <c r="G35" s="56">
        <f t="shared" si="3"/>
        <v>3</v>
      </c>
      <c r="H35" s="39">
        <v>0</v>
      </c>
      <c r="I35" s="55">
        <f t="shared" si="4"/>
        <v>0</v>
      </c>
      <c r="J35" s="50">
        <v>320</v>
      </c>
      <c r="K35" s="50">
        <v>0</v>
      </c>
      <c r="L35" s="55">
        <f t="shared" si="0"/>
        <v>320</v>
      </c>
      <c r="M35" s="52">
        <v>285</v>
      </c>
      <c r="N35" s="52">
        <v>1160</v>
      </c>
      <c r="O35" s="52">
        <v>720</v>
      </c>
      <c r="P35" s="55">
        <f t="shared" si="1"/>
        <v>2165</v>
      </c>
      <c r="Q35" s="23">
        <v>0</v>
      </c>
      <c r="R35" s="23">
        <v>0</v>
      </c>
      <c r="S35" s="23">
        <v>0</v>
      </c>
      <c r="T35" s="55">
        <f t="shared" ref="T35:T36" si="12">SUM(B35+G35)</f>
        <v>12</v>
      </c>
      <c r="U35" s="9">
        <f t="shared" ref="U35:U36" si="13">SUM(U34-L35)</f>
        <v>2309</v>
      </c>
      <c r="W35" s="14"/>
      <c r="X35" s="17"/>
      <c r="Y35" s="17"/>
      <c r="Z35" s="17"/>
      <c r="AA35" s="17"/>
      <c r="AB35" s="17"/>
      <c r="AC35" s="17"/>
      <c r="AD35" s="17"/>
      <c r="AE35" s="9"/>
      <c r="AF35" s="9"/>
      <c r="AG35" s="9"/>
    </row>
    <row r="36" spans="1:33" ht="19.899999999999999" customHeight="1" x14ac:dyDescent="0.25">
      <c r="A36" s="37">
        <v>31</v>
      </c>
      <c r="B36" s="37">
        <v>9</v>
      </c>
      <c r="C36" s="37">
        <v>2</v>
      </c>
      <c r="D36" s="37">
        <v>1</v>
      </c>
      <c r="E36" s="37">
        <v>0</v>
      </c>
      <c r="F36" s="37">
        <v>3</v>
      </c>
      <c r="G36" s="56">
        <f t="shared" si="3"/>
        <v>3</v>
      </c>
      <c r="H36" s="39">
        <v>50</v>
      </c>
      <c r="I36" s="55">
        <f t="shared" si="4"/>
        <v>50</v>
      </c>
      <c r="J36" s="50">
        <v>300</v>
      </c>
      <c r="K36" s="50">
        <v>0</v>
      </c>
      <c r="L36" s="55">
        <f t="shared" si="0"/>
        <v>300</v>
      </c>
      <c r="M36" s="52">
        <v>668</v>
      </c>
      <c r="N36" s="52">
        <v>1058</v>
      </c>
      <c r="O36" s="52">
        <v>400</v>
      </c>
      <c r="P36" s="55">
        <f t="shared" si="1"/>
        <v>2126</v>
      </c>
      <c r="Q36" s="23">
        <v>0</v>
      </c>
      <c r="R36" s="23">
        <v>0</v>
      </c>
      <c r="S36" s="23">
        <v>0</v>
      </c>
      <c r="T36" s="55">
        <f t="shared" si="12"/>
        <v>12</v>
      </c>
      <c r="U36" s="9">
        <f t="shared" si="13"/>
        <v>2009</v>
      </c>
      <c r="W36" s="14"/>
      <c r="X36" s="17"/>
      <c r="Y36" s="17"/>
      <c r="Z36" s="17"/>
      <c r="AA36" s="17"/>
      <c r="AB36" s="17"/>
      <c r="AC36" s="17"/>
      <c r="AD36" s="17">
        <f t="shared" ref="AD36" si="14">Y36-AC36</f>
        <v>0</v>
      </c>
      <c r="AE36" s="9">
        <f t="shared" ref="AE36" si="15">SUM(Z36+AB36)</f>
        <v>0</v>
      </c>
      <c r="AF36" s="9">
        <f t="shared" ref="AF36" si="16">SUM(X36-AE36)</f>
        <v>0</v>
      </c>
      <c r="AG36" s="9">
        <f t="shared" ref="AG36" si="17">SUM(AF36+AB36)</f>
        <v>0</v>
      </c>
    </row>
    <row r="37" spans="1:33" ht="19.899999999999999" customHeight="1" x14ac:dyDescent="0.25">
      <c r="A37" s="48" t="s">
        <v>2</v>
      </c>
      <c r="B37" s="19">
        <f t="shared" ref="B37" si="18">SUM(B6:B36)</f>
        <v>338</v>
      </c>
      <c r="C37" s="19">
        <f t="shared" ref="C37" si="19">SUM(C6:C36)</f>
        <v>34</v>
      </c>
      <c r="D37" s="19">
        <f t="shared" ref="D37" si="20">SUM(D6:D36)</f>
        <v>82</v>
      </c>
      <c r="E37" s="19">
        <f t="shared" ref="E37" si="21">SUM(E6:E36)</f>
        <v>10</v>
      </c>
      <c r="F37" s="19">
        <f t="shared" ref="F37:G37" si="22">SUM(F6:F36)</f>
        <v>61</v>
      </c>
      <c r="G37" s="19">
        <f t="shared" si="22"/>
        <v>71</v>
      </c>
      <c r="H37" s="19">
        <f t="shared" ref="H37" si="23">SUM(H6:H36)</f>
        <v>1148</v>
      </c>
      <c r="I37" s="19">
        <f t="shared" ref="I37" si="24">SUM(I6:I36)</f>
        <v>1148</v>
      </c>
      <c r="J37" s="19">
        <f t="shared" ref="J37" si="25">SUM(J6:J36)</f>
        <v>16547</v>
      </c>
      <c r="K37" s="19">
        <f t="shared" ref="K37" si="26">SUM(K6:K36)</f>
        <v>2984</v>
      </c>
      <c r="L37" s="19">
        <f t="shared" ref="L37" si="27">SUM(L6:L36)</f>
        <v>19566</v>
      </c>
      <c r="M37" s="19">
        <f t="shared" ref="M37" si="28">SUM(M6:M36)</f>
        <v>11470</v>
      </c>
      <c r="N37" s="19">
        <f t="shared" ref="N37" si="29">SUM(N6:N36)</f>
        <v>51829</v>
      </c>
      <c r="O37" s="19">
        <f t="shared" ref="O37" si="30">SUM(O6:O36)</f>
        <v>12770</v>
      </c>
      <c r="P37" s="19">
        <f t="shared" ref="P37" si="31">SUM(P6:P36)</f>
        <v>76069</v>
      </c>
      <c r="Q37" s="19">
        <f t="shared" ref="Q37" si="32">SUM(Q6:Q36)</f>
        <v>35</v>
      </c>
      <c r="R37" s="19">
        <f t="shared" ref="R37" si="33">SUM(R6:R36)</f>
        <v>0</v>
      </c>
      <c r="S37" s="19">
        <f t="shared" ref="S37" si="34">SUM(S6:S36)</f>
        <v>0</v>
      </c>
      <c r="T37" s="19">
        <f t="shared" ref="T37" si="35">SUM(T6:T36)</f>
        <v>409</v>
      </c>
      <c r="U37" s="19"/>
      <c r="W37" s="31" t="s">
        <v>2</v>
      </c>
      <c r="X37" s="24">
        <f>SUM(X26:X36)</f>
        <v>28810</v>
      </c>
      <c r="Y37" s="24">
        <f>SUM(Y26:Y36)</f>
        <v>144</v>
      </c>
      <c r="Z37" s="24">
        <f>SUM(Z26:Z36)</f>
        <v>7880</v>
      </c>
      <c r="AA37" s="24"/>
      <c r="AB37" s="24">
        <f t="shared" ref="AB37:AC37" si="36">SUM(AB26:AB36)</f>
        <v>2100</v>
      </c>
      <c r="AC37" s="24">
        <f t="shared" si="36"/>
        <v>9</v>
      </c>
      <c r="AD37" s="24">
        <f>SUM(AD26:AD36)</f>
        <v>135</v>
      </c>
      <c r="AE37" s="25">
        <f>SUM(AE26:AE36)</f>
        <v>9980</v>
      </c>
      <c r="AF37" s="25">
        <f>SUM(AF26:AF36)</f>
        <v>20312</v>
      </c>
      <c r="AG37" s="25">
        <f>SUM(AG26:AG36)</f>
        <v>20312</v>
      </c>
    </row>
    <row r="38" spans="1:33" s="10" customFormat="1" ht="19.899999999999999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18"/>
      <c r="K38" s="18"/>
      <c r="L38" s="18"/>
      <c r="M38" s="3"/>
      <c r="N38" s="3"/>
      <c r="O38" s="3"/>
      <c r="P38" s="18"/>
      <c r="Q38" s="18"/>
      <c r="R38" s="18"/>
      <c r="S38" s="18"/>
      <c r="T38" s="18"/>
      <c r="U38" s="7"/>
      <c r="V38"/>
      <c r="X38" s="13"/>
      <c r="Y38" s="13"/>
      <c r="AB38"/>
      <c r="AC38" s="3"/>
      <c r="AD38" s="3"/>
      <c r="AF38" s="3"/>
      <c r="AG38" s="3"/>
    </row>
    <row r="39" spans="1:33" s="10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18"/>
      <c r="K39" s="18"/>
      <c r="L39" s="18"/>
      <c r="M39" s="3"/>
      <c r="N39" s="3"/>
      <c r="O39" s="3"/>
      <c r="P39" s="18"/>
      <c r="Q39" s="18"/>
      <c r="R39" s="18"/>
      <c r="S39" s="18"/>
      <c r="T39" s="18"/>
      <c r="U39" s="7"/>
      <c r="V39"/>
      <c r="X39" s="13"/>
      <c r="Y39" s="13"/>
      <c r="AB39"/>
      <c r="AC39" s="3"/>
      <c r="AD39" s="3"/>
      <c r="AF39" s="3"/>
      <c r="AG39" s="3"/>
    </row>
    <row r="40" spans="1:33" s="10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18"/>
      <c r="K40" s="18"/>
      <c r="L40" s="18"/>
      <c r="M40" s="3"/>
      <c r="N40" s="3"/>
      <c r="O40" s="3"/>
      <c r="P40" s="18"/>
      <c r="Q40" s="18"/>
      <c r="R40" s="18"/>
      <c r="S40" s="18"/>
      <c r="T40" s="18"/>
      <c r="U40" s="7"/>
      <c r="V40"/>
      <c r="W40" s="103" t="s">
        <v>43</v>
      </c>
      <c r="X40" s="103"/>
      <c r="Y40" s="103"/>
      <c r="Z40" s="103"/>
      <c r="AA40" s="103"/>
      <c r="AB40" s="103"/>
      <c r="AC40" s="103"/>
      <c r="AD40" s="3"/>
      <c r="AF40" s="3"/>
      <c r="AG40" s="3"/>
    </row>
    <row r="41" spans="1:33" s="10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18"/>
      <c r="K41" s="18"/>
      <c r="L41" s="18"/>
      <c r="M41" s="3"/>
      <c r="N41" s="3"/>
      <c r="O41" s="3"/>
      <c r="P41" s="18"/>
      <c r="Q41" s="18"/>
      <c r="R41" s="18"/>
      <c r="S41" s="18"/>
      <c r="T41" s="18"/>
      <c r="U41" s="7"/>
      <c r="V41"/>
      <c r="X41" s="13"/>
      <c r="Y41" s="13"/>
      <c r="AB41"/>
      <c r="AC41" s="3"/>
      <c r="AD41" s="3"/>
      <c r="AF41" s="3"/>
      <c r="AG41" s="3"/>
    </row>
    <row r="42" spans="1:33" s="10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18"/>
      <c r="K42" s="18"/>
      <c r="L42" s="18"/>
      <c r="M42" s="3"/>
      <c r="N42" s="3"/>
      <c r="O42" s="3"/>
      <c r="P42" s="18"/>
      <c r="Q42" s="18"/>
      <c r="R42" s="18"/>
      <c r="S42" s="18"/>
      <c r="T42" s="18"/>
      <c r="U42" s="7"/>
      <c r="V42"/>
      <c r="X42" s="13"/>
      <c r="Y42" s="13"/>
      <c r="AB42"/>
      <c r="AC42" s="3"/>
      <c r="AD42" s="3"/>
      <c r="AF42" s="3"/>
      <c r="AG42" s="3"/>
    </row>
  </sheetData>
  <mergeCells count="13">
    <mergeCell ref="W40:AC40"/>
    <mergeCell ref="AD3:AE3"/>
    <mergeCell ref="W7:Y7"/>
    <mergeCell ref="W20:X20"/>
    <mergeCell ref="W21:X21"/>
    <mergeCell ref="W22:X22"/>
    <mergeCell ref="W5:Z5"/>
    <mergeCell ref="AC5:AE5"/>
    <mergeCell ref="A3:U3"/>
    <mergeCell ref="V3:AC3"/>
    <mergeCell ref="Q4:S4"/>
    <mergeCell ref="J4:P4"/>
    <mergeCell ref="A4:G4"/>
  </mergeCells>
  <dataValidations count="2">
    <dataValidation type="whole" operator="equal" allowBlank="1" showInputMessage="1" showErrorMessage="1" errorTitle="NÃO MUDAR!!" sqref="P6:P36 G6:G36 T6:T36 L6:L36" xr:uid="{00000000-0002-0000-0000-000000000000}">
      <formula1>100000</formula1>
    </dataValidation>
    <dataValidation type="whole" operator="equal" allowBlank="1" showInputMessage="1" showErrorMessage="1" errorTitle="NÃO MUDAR!!" promptTitle="NÃO MUDAR!!" sqref="B37:H37 J37:T37 I6:I37" xr:uid="{00000000-0002-0000-0000-000001000000}">
      <formula1>100000</formula1>
    </dataValidation>
  </dataValidations>
  <pageMargins left="0" right="0.11811023622047245" top="0.19685039370078741" bottom="0.19685039370078741" header="0.31496062992125984" footer="0.31496062992125984"/>
  <pageSetup paperSize="9" scale="55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sqref="A1:A9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2"/>
  <sheetViews>
    <sheetView topLeftCell="E1" zoomScale="90" zoomScaleNormal="90" workbookViewId="0">
      <selection activeCell="Z7" sqref="Z7"/>
    </sheetView>
  </sheetViews>
  <sheetFormatPr defaultRowHeight="15" x14ac:dyDescent="0.25"/>
  <cols>
    <col min="1" max="1" width="5" style="3" customWidth="1"/>
    <col min="2" max="2" width="6.7109375" style="3" bestFit="1" customWidth="1"/>
    <col min="3" max="6" width="6" style="3" customWidth="1"/>
    <col min="7" max="7" width="5.28515625" style="3" customWidth="1"/>
    <col min="8" max="9" width="6" style="3" bestFit="1" customWidth="1"/>
    <col min="10" max="10" width="7.140625" style="18" bestFit="1" customWidth="1"/>
    <col min="11" max="11" width="6.28515625" style="18" customWidth="1"/>
    <col min="12" max="12" width="7.28515625" style="18" customWidth="1"/>
    <col min="13" max="13" width="7.7109375" style="3" bestFit="1" customWidth="1"/>
    <col min="14" max="14" width="7.140625" style="3" bestFit="1" customWidth="1"/>
    <col min="15" max="15" width="6" style="3" bestFit="1" customWidth="1"/>
    <col min="16" max="16" width="7.28515625" style="18" customWidth="1"/>
    <col min="17" max="20" width="6.28515625" style="18" customWidth="1"/>
    <col min="21" max="21" width="12.5703125" style="7" customWidth="1"/>
    <col min="22" max="22" width="0.7109375" customWidth="1"/>
    <col min="23" max="23" width="13.140625" style="10" customWidth="1"/>
    <col min="24" max="24" width="13.85546875" style="10" customWidth="1"/>
    <col min="25" max="25" width="9.5703125" style="10" customWidth="1"/>
    <col min="26" max="26" width="9.140625" style="10" customWidth="1"/>
    <col min="27" max="27" width="6.7109375" style="10" customWidth="1"/>
    <col min="28" max="28" width="7.140625" customWidth="1"/>
    <col min="29" max="30" width="12.7109375" style="3" customWidth="1"/>
    <col min="31" max="31" width="9.140625" style="10" customWidth="1"/>
    <col min="32" max="32" width="9.85546875" style="3" customWidth="1"/>
    <col min="33" max="33" width="10.5703125" style="3" customWidth="1"/>
  </cols>
  <sheetData>
    <row r="1" spans="1:31" ht="39" customHeight="1" x14ac:dyDescent="0.25"/>
    <row r="2" spans="1:31" ht="21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AB2" t="s">
        <v>49</v>
      </c>
    </row>
    <row r="3" spans="1:31" ht="36.6" customHeight="1" thickTop="1" thickBot="1" x14ac:dyDescent="0.3">
      <c r="A3" s="91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3"/>
      <c r="V3" s="94"/>
      <c r="W3" s="94"/>
      <c r="X3" s="94"/>
      <c r="Y3" s="94"/>
      <c r="Z3" s="94"/>
      <c r="AA3" s="94"/>
      <c r="AB3" s="94"/>
      <c r="AC3" s="95"/>
      <c r="AD3" s="104" t="s">
        <v>45</v>
      </c>
      <c r="AE3" s="105"/>
    </row>
    <row r="4" spans="1:31" ht="26.25" customHeight="1" thickTop="1" x14ac:dyDescent="0.25">
      <c r="A4" s="101" t="s">
        <v>30</v>
      </c>
      <c r="B4" s="102"/>
      <c r="C4" s="102"/>
      <c r="D4" s="102"/>
      <c r="E4" s="102"/>
      <c r="F4" s="102"/>
      <c r="G4" s="102"/>
      <c r="H4" s="40"/>
      <c r="I4" s="44"/>
      <c r="J4" s="99" t="s">
        <v>33</v>
      </c>
      <c r="K4" s="99"/>
      <c r="L4" s="99"/>
      <c r="M4" s="99"/>
      <c r="N4" s="99"/>
      <c r="O4" s="99"/>
      <c r="P4" s="100"/>
      <c r="Q4" s="96" t="s">
        <v>29</v>
      </c>
      <c r="R4" s="97"/>
      <c r="S4" s="98"/>
      <c r="T4" s="44"/>
      <c r="U4" s="44"/>
      <c r="V4" s="20"/>
      <c r="W4" s="20"/>
      <c r="X4" s="20"/>
      <c r="Y4" s="20"/>
      <c r="Z4" s="20"/>
      <c r="AA4" s="20"/>
      <c r="AB4" s="20"/>
      <c r="AC4" s="20"/>
      <c r="AD4" s="22"/>
      <c r="AE4" s="21"/>
    </row>
    <row r="5" spans="1:31" ht="51.75" customHeight="1" x14ac:dyDescent="0.25">
      <c r="A5" s="35" t="s">
        <v>4</v>
      </c>
      <c r="B5" s="36" t="s">
        <v>24</v>
      </c>
      <c r="C5" s="36" t="s">
        <v>25</v>
      </c>
      <c r="D5" s="36" t="s">
        <v>26</v>
      </c>
      <c r="E5" s="36" t="s">
        <v>40</v>
      </c>
      <c r="F5" s="36" t="s">
        <v>39</v>
      </c>
      <c r="G5" s="57" t="s">
        <v>38</v>
      </c>
      <c r="H5" s="38" t="s">
        <v>11</v>
      </c>
      <c r="I5" s="54" t="s">
        <v>41</v>
      </c>
      <c r="J5" s="53" t="s">
        <v>22</v>
      </c>
      <c r="K5" s="49" t="s">
        <v>23</v>
      </c>
      <c r="L5" s="54" t="s">
        <v>34</v>
      </c>
      <c r="M5" s="51" t="s">
        <v>20</v>
      </c>
      <c r="N5" s="51" t="s">
        <v>21</v>
      </c>
      <c r="O5" s="51" t="s">
        <v>42</v>
      </c>
      <c r="P5" s="54" t="s">
        <v>32</v>
      </c>
      <c r="Q5" s="34" t="s">
        <v>22</v>
      </c>
      <c r="R5" s="34" t="s">
        <v>8</v>
      </c>
      <c r="S5" s="34" t="s">
        <v>27</v>
      </c>
      <c r="T5" s="54" t="s">
        <v>28</v>
      </c>
      <c r="U5" s="45" t="s">
        <v>5</v>
      </c>
      <c r="V5" s="2"/>
      <c r="W5" s="113" t="s">
        <v>6</v>
      </c>
      <c r="X5" s="113"/>
      <c r="Y5" s="113"/>
      <c r="Z5" s="113"/>
      <c r="AA5" s="60"/>
      <c r="AC5" s="113" t="s">
        <v>7</v>
      </c>
      <c r="AD5" s="113"/>
      <c r="AE5" s="113"/>
    </row>
    <row r="6" spans="1:31" ht="60" x14ac:dyDescent="0.25">
      <c r="A6" s="37">
        <v>1</v>
      </c>
      <c r="B6" s="37">
        <v>11</v>
      </c>
      <c r="C6" s="37">
        <v>2</v>
      </c>
      <c r="D6" s="37">
        <v>3</v>
      </c>
      <c r="E6" s="37">
        <v>0</v>
      </c>
      <c r="F6" s="37">
        <v>5</v>
      </c>
      <c r="G6" s="56">
        <f>SUM(E6+F6)</f>
        <v>5</v>
      </c>
      <c r="H6" s="39">
        <v>35</v>
      </c>
      <c r="I6" s="55">
        <f t="shared" ref="I6:I36" si="0">SUM(H6+S6)</f>
        <v>35</v>
      </c>
      <c r="J6" s="50">
        <v>349</v>
      </c>
      <c r="K6" s="50">
        <v>0</v>
      </c>
      <c r="L6" s="55">
        <f t="shared" ref="L6:L36" si="1">SUM(J6+K6+Q6)</f>
        <v>349</v>
      </c>
      <c r="M6" s="52">
        <v>665</v>
      </c>
      <c r="N6" s="52">
        <v>1072</v>
      </c>
      <c r="O6" s="52">
        <v>400</v>
      </c>
      <c r="P6" s="55">
        <f t="shared" ref="P6:P36" si="2">SUM(M6+N6+O6+R6)</f>
        <v>2137</v>
      </c>
      <c r="Q6" s="23">
        <v>0</v>
      </c>
      <c r="R6" s="23">
        <v>0</v>
      </c>
      <c r="S6" s="23">
        <v>0</v>
      </c>
      <c r="T6" s="55">
        <f t="shared" ref="T6:T36" si="3">SUM(B6+G6)</f>
        <v>16</v>
      </c>
      <c r="U6" s="9">
        <f>SUM(Z20-L6)</f>
        <v>25600</v>
      </c>
      <c r="W6" s="4" t="s">
        <v>0</v>
      </c>
      <c r="X6" s="4" t="s">
        <v>1</v>
      </c>
      <c r="Y6" s="4" t="s">
        <v>9</v>
      </c>
      <c r="Z6" s="6" t="s">
        <v>3</v>
      </c>
      <c r="AA6" s="7"/>
      <c r="AC6" s="5" t="s">
        <v>0</v>
      </c>
      <c r="AD6" s="4" t="s">
        <v>10</v>
      </c>
      <c r="AE6" s="4" t="s">
        <v>9</v>
      </c>
    </row>
    <row r="7" spans="1:31" ht="19.899999999999999" customHeight="1" x14ac:dyDescent="0.25">
      <c r="A7" s="37">
        <v>2</v>
      </c>
      <c r="B7" s="37">
        <v>13</v>
      </c>
      <c r="C7" s="37">
        <v>2</v>
      </c>
      <c r="D7" s="37">
        <v>3</v>
      </c>
      <c r="E7" s="37">
        <v>1</v>
      </c>
      <c r="F7" s="37">
        <v>5</v>
      </c>
      <c r="G7" s="56">
        <f t="shared" ref="G7:G36" si="4">SUM(E7+F7)</f>
        <v>6</v>
      </c>
      <c r="H7" s="39">
        <v>67</v>
      </c>
      <c r="I7" s="55">
        <f t="shared" si="0"/>
        <v>67</v>
      </c>
      <c r="J7" s="50">
        <v>498</v>
      </c>
      <c r="K7" s="50">
        <v>0</v>
      </c>
      <c r="L7" s="55">
        <f t="shared" si="1"/>
        <v>498</v>
      </c>
      <c r="M7" s="52">
        <v>140</v>
      </c>
      <c r="N7" s="52">
        <v>1456</v>
      </c>
      <c r="O7" s="52">
        <v>408</v>
      </c>
      <c r="P7" s="55">
        <f t="shared" si="2"/>
        <v>2004</v>
      </c>
      <c r="Q7" s="23">
        <v>0</v>
      </c>
      <c r="R7" s="23">
        <v>0</v>
      </c>
      <c r="S7" s="23">
        <v>0</v>
      </c>
      <c r="T7" s="55">
        <f t="shared" si="3"/>
        <v>19</v>
      </c>
      <c r="U7" s="9">
        <f>SUM(U6-L7)</f>
        <v>25102</v>
      </c>
      <c r="W7" s="106" t="s">
        <v>12</v>
      </c>
      <c r="X7" s="107"/>
      <c r="Y7" s="108"/>
      <c r="Z7" s="9">
        <v>2009</v>
      </c>
      <c r="AA7" s="18"/>
      <c r="AC7" s="1"/>
      <c r="AD7" s="9"/>
      <c r="AE7" s="17"/>
    </row>
    <row r="8" spans="1:31" ht="19.899999999999999" customHeight="1" x14ac:dyDescent="0.25">
      <c r="A8" s="37">
        <v>3</v>
      </c>
      <c r="B8" s="37">
        <v>12</v>
      </c>
      <c r="C8" s="37">
        <v>2</v>
      </c>
      <c r="D8" s="37">
        <v>5</v>
      </c>
      <c r="E8" s="37">
        <v>0</v>
      </c>
      <c r="F8" s="37">
        <v>4</v>
      </c>
      <c r="G8" s="56">
        <f t="shared" si="4"/>
        <v>4</v>
      </c>
      <c r="H8" s="39">
        <v>75</v>
      </c>
      <c r="I8" s="55">
        <f t="shared" si="0"/>
        <v>75</v>
      </c>
      <c r="J8" s="50">
        <v>738</v>
      </c>
      <c r="K8" s="50">
        <v>0</v>
      </c>
      <c r="L8" s="55">
        <f t="shared" si="1"/>
        <v>738</v>
      </c>
      <c r="M8" s="52">
        <v>743</v>
      </c>
      <c r="N8" s="52">
        <v>1148</v>
      </c>
      <c r="O8" s="52">
        <v>456</v>
      </c>
      <c r="P8" s="55">
        <f t="shared" si="2"/>
        <v>2347</v>
      </c>
      <c r="Q8" s="23">
        <v>0</v>
      </c>
      <c r="R8" s="23">
        <v>0</v>
      </c>
      <c r="S8" s="23">
        <v>0</v>
      </c>
      <c r="T8" s="55">
        <f t="shared" si="3"/>
        <v>16</v>
      </c>
      <c r="U8" s="9">
        <f>SUM(U7-L8)</f>
        <v>24364</v>
      </c>
      <c r="W8" s="1">
        <v>45322</v>
      </c>
      <c r="X8" s="9">
        <v>14</v>
      </c>
      <c r="Y8" s="17">
        <v>14</v>
      </c>
      <c r="Z8" s="17">
        <v>2120</v>
      </c>
      <c r="AA8" s="61"/>
      <c r="AC8" s="8"/>
      <c r="AD8" s="9"/>
      <c r="AE8" s="17"/>
    </row>
    <row r="9" spans="1:31" ht="19.899999999999999" customHeight="1" x14ac:dyDescent="0.25">
      <c r="A9" s="37">
        <v>4</v>
      </c>
      <c r="B9" s="37">
        <v>15</v>
      </c>
      <c r="C9" s="37">
        <v>2</v>
      </c>
      <c r="D9" s="37">
        <v>4</v>
      </c>
      <c r="E9" s="37">
        <v>0</v>
      </c>
      <c r="F9" s="37">
        <v>1</v>
      </c>
      <c r="G9" s="56">
        <f t="shared" si="4"/>
        <v>1</v>
      </c>
      <c r="H9" s="39">
        <v>132</v>
      </c>
      <c r="I9" s="55">
        <f t="shared" si="0"/>
        <v>132</v>
      </c>
      <c r="J9" s="50">
        <v>1042</v>
      </c>
      <c r="K9" s="50">
        <v>0</v>
      </c>
      <c r="L9" s="55">
        <f t="shared" si="1"/>
        <v>1042</v>
      </c>
      <c r="M9" s="52">
        <v>160</v>
      </c>
      <c r="N9" s="52">
        <v>1286</v>
      </c>
      <c r="O9" s="52">
        <v>456</v>
      </c>
      <c r="P9" s="55">
        <f t="shared" si="2"/>
        <v>1902</v>
      </c>
      <c r="Q9" s="23">
        <v>0</v>
      </c>
      <c r="R9" s="23">
        <v>0</v>
      </c>
      <c r="S9" s="23">
        <v>0</v>
      </c>
      <c r="T9" s="55">
        <f t="shared" si="3"/>
        <v>16</v>
      </c>
      <c r="U9" s="9">
        <f>SUM(U8-L9)</f>
        <v>23322</v>
      </c>
      <c r="W9" s="1">
        <v>45323</v>
      </c>
      <c r="X9" s="9">
        <v>13</v>
      </c>
      <c r="Y9" s="17">
        <v>13</v>
      </c>
      <c r="Z9" s="17">
        <v>1560</v>
      </c>
      <c r="AA9" s="61"/>
      <c r="AC9" s="8"/>
      <c r="AD9" s="9"/>
      <c r="AE9" s="17"/>
    </row>
    <row r="10" spans="1:31" ht="19.899999999999999" customHeight="1" x14ac:dyDescent="0.25">
      <c r="A10" s="37">
        <v>5</v>
      </c>
      <c r="B10" s="37">
        <v>15</v>
      </c>
      <c r="C10" s="37">
        <v>4</v>
      </c>
      <c r="D10" s="37">
        <v>5</v>
      </c>
      <c r="E10" s="37">
        <v>0</v>
      </c>
      <c r="F10" s="37">
        <v>1</v>
      </c>
      <c r="G10" s="56">
        <f t="shared" si="4"/>
        <v>1</v>
      </c>
      <c r="H10" s="39">
        <v>147</v>
      </c>
      <c r="I10" s="55">
        <f t="shared" si="0"/>
        <v>172</v>
      </c>
      <c r="J10" s="50">
        <v>659</v>
      </c>
      <c r="K10" s="50">
        <v>0</v>
      </c>
      <c r="L10" s="55">
        <f t="shared" si="1"/>
        <v>659</v>
      </c>
      <c r="M10" s="52">
        <v>340</v>
      </c>
      <c r="N10" s="52">
        <v>1416</v>
      </c>
      <c r="O10" s="52">
        <v>456</v>
      </c>
      <c r="P10" s="55">
        <f t="shared" si="2"/>
        <v>2212</v>
      </c>
      <c r="Q10" s="23">
        <v>0</v>
      </c>
      <c r="R10" s="23">
        <v>0</v>
      </c>
      <c r="S10" s="23">
        <v>25</v>
      </c>
      <c r="T10" s="55">
        <f t="shared" si="3"/>
        <v>16</v>
      </c>
      <c r="U10" s="9">
        <f>SUM(U9-L10)</f>
        <v>22663</v>
      </c>
      <c r="W10" s="1">
        <v>45328</v>
      </c>
      <c r="X10" s="17">
        <v>21</v>
      </c>
      <c r="Y10" s="17">
        <v>21</v>
      </c>
      <c r="Z10" s="9">
        <v>2890</v>
      </c>
      <c r="AA10" s="18"/>
      <c r="AC10" s="8"/>
      <c r="AD10" s="9"/>
      <c r="AE10" s="11"/>
    </row>
    <row r="11" spans="1:31" ht="19.899999999999999" customHeight="1" x14ac:dyDescent="0.25">
      <c r="A11" s="37">
        <v>6</v>
      </c>
      <c r="B11" s="37">
        <v>12</v>
      </c>
      <c r="C11" s="37">
        <v>5</v>
      </c>
      <c r="D11" s="37">
        <v>4</v>
      </c>
      <c r="E11" s="37">
        <v>0</v>
      </c>
      <c r="F11" s="37">
        <v>1</v>
      </c>
      <c r="G11" s="56">
        <f t="shared" si="4"/>
        <v>1</v>
      </c>
      <c r="H11" s="39">
        <v>104</v>
      </c>
      <c r="I11" s="55">
        <f t="shared" si="0"/>
        <v>104</v>
      </c>
      <c r="J11" s="50">
        <v>486</v>
      </c>
      <c r="K11" s="50">
        <v>0</v>
      </c>
      <c r="L11" s="55">
        <f t="shared" si="1"/>
        <v>486</v>
      </c>
      <c r="M11" s="52">
        <v>0</v>
      </c>
      <c r="N11" s="52">
        <v>1760</v>
      </c>
      <c r="O11" s="52">
        <v>416</v>
      </c>
      <c r="P11" s="55">
        <f t="shared" si="2"/>
        <v>2176</v>
      </c>
      <c r="Q11" s="23">
        <v>0</v>
      </c>
      <c r="R11" s="23">
        <v>0</v>
      </c>
      <c r="S11" s="23">
        <v>0</v>
      </c>
      <c r="T11" s="55">
        <f t="shared" si="3"/>
        <v>13</v>
      </c>
      <c r="U11" s="9">
        <f t="shared" ref="U11:U36" si="5">SUM(U10-L11)</f>
        <v>22177</v>
      </c>
      <c r="W11" s="1">
        <v>45330</v>
      </c>
      <c r="X11" s="9">
        <v>18</v>
      </c>
      <c r="Y11" s="9">
        <v>18</v>
      </c>
      <c r="Z11" s="17">
        <v>2310</v>
      </c>
      <c r="AA11" s="61"/>
      <c r="AC11" s="8"/>
      <c r="AD11" s="9"/>
      <c r="AE11" s="11"/>
    </row>
    <row r="12" spans="1:31" ht="19.899999999999999" customHeight="1" x14ac:dyDescent="0.25">
      <c r="A12" s="37">
        <v>7</v>
      </c>
      <c r="B12" s="37">
        <v>12</v>
      </c>
      <c r="C12" s="37">
        <v>1</v>
      </c>
      <c r="D12" s="37">
        <v>3</v>
      </c>
      <c r="E12" s="37">
        <v>0</v>
      </c>
      <c r="F12" s="37">
        <v>0</v>
      </c>
      <c r="G12" s="56">
        <f t="shared" si="4"/>
        <v>0</v>
      </c>
      <c r="H12" s="39">
        <v>30</v>
      </c>
      <c r="I12" s="55">
        <f t="shared" si="0"/>
        <v>30</v>
      </c>
      <c r="J12" s="50">
        <v>514</v>
      </c>
      <c r="K12" s="50">
        <v>0</v>
      </c>
      <c r="L12" s="55">
        <f t="shared" si="1"/>
        <v>514</v>
      </c>
      <c r="M12" s="52">
        <v>400</v>
      </c>
      <c r="N12" s="52">
        <v>1968</v>
      </c>
      <c r="O12" s="52">
        <v>416</v>
      </c>
      <c r="P12" s="55">
        <f t="shared" si="2"/>
        <v>2784</v>
      </c>
      <c r="Q12" s="23">
        <v>0</v>
      </c>
      <c r="R12" s="23">
        <v>0</v>
      </c>
      <c r="S12" s="23">
        <v>0</v>
      </c>
      <c r="T12" s="55">
        <f t="shared" si="3"/>
        <v>12</v>
      </c>
      <c r="U12" s="9">
        <f t="shared" si="5"/>
        <v>21663</v>
      </c>
      <c r="W12" s="8">
        <v>45520</v>
      </c>
      <c r="X12" s="17">
        <v>8</v>
      </c>
      <c r="Y12" s="17">
        <v>8</v>
      </c>
      <c r="Z12" s="9">
        <v>1090</v>
      </c>
      <c r="AA12" s="18"/>
      <c r="AC12" s="15" t="s">
        <v>2</v>
      </c>
      <c r="AD12" s="25">
        <f>SUM(AD7:AD11)</f>
        <v>0</v>
      </c>
      <c r="AE12" s="26">
        <f>SUM(AE7:AE11)</f>
        <v>0</v>
      </c>
    </row>
    <row r="13" spans="1:31" ht="19.899999999999999" customHeight="1" x14ac:dyDescent="0.25">
      <c r="A13" s="37">
        <v>8</v>
      </c>
      <c r="B13" s="37">
        <v>13</v>
      </c>
      <c r="C13" s="37">
        <v>1</v>
      </c>
      <c r="D13" s="37">
        <v>3</v>
      </c>
      <c r="E13" s="37">
        <v>0</v>
      </c>
      <c r="F13" s="37">
        <v>1</v>
      </c>
      <c r="G13" s="56">
        <f t="shared" si="4"/>
        <v>1</v>
      </c>
      <c r="H13" s="39">
        <v>95</v>
      </c>
      <c r="I13" s="55">
        <f t="shared" si="0"/>
        <v>155</v>
      </c>
      <c r="J13" s="50">
        <v>672</v>
      </c>
      <c r="K13" s="50">
        <v>0</v>
      </c>
      <c r="L13" s="55">
        <f t="shared" si="1"/>
        <v>672</v>
      </c>
      <c r="M13" s="52">
        <v>0</v>
      </c>
      <c r="N13" s="52">
        <v>2516</v>
      </c>
      <c r="O13" s="52">
        <v>0</v>
      </c>
      <c r="P13" s="55">
        <f t="shared" si="2"/>
        <v>2516</v>
      </c>
      <c r="Q13" s="23">
        <v>0</v>
      </c>
      <c r="R13" s="23">
        <v>0</v>
      </c>
      <c r="S13" s="23">
        <v>60</v>
      </c>
      <c r="T13" s="55">
        <f t="shared" si="3"/>
        <v>14</v>
      </c>
      <c r="U13" s="9">
        <f t="shared" si="5"/>
        <v>20991</v>
      </c>
      <c r="W13" s="1">
        <v>45338</v>
      </c>
      <c r="X13" s="9">
        <v>18</v>
      </c>
      <c r="Y13" s="9">
        <v>18</v>
      </c>
      <c r="Z13" s="17">
        <v>2290</v>
      </c>
      <c r="AA13" s="61"/>
    </row>
    <row r="14" spans="1:31" ht="19.899999999999999" customHeight="1" x14ac:dyDescent="0.25">
      <c r="A14" s="37">
        <v>9</v>
      </c>
      <c r="B14" s="37">
        <v>10</v>
      </c>
      <c r="C14" s="37">
        <v>2</v>
      </c>
      <c r="D14" s="37">
        <v>3</v>
      </c>
      <c r="E14" s="37">
        <v>0</v>
      </c>
      <c r="F14" s="37">
        <v>5</v>
      </c>
      <c r="G14" s="56">
        <f t="shared" si="4"/>
        <v>5</v>
      </c>
      <c r="H14" s="39">
        <v>98</v>
      </c>
      <c r="I14" s="55">
        <f t="shared" si="0"/>
        <v>98</v>
      </c>
      <c r="J14" s="50">
        <v>338</v>
      </c>
      <c r="K14" s="50">
        <v>0</v>
      </c>
      <c r="L14" s="55">
        <f t="shared" si="1"/>
        <v>338</v>
      </c>
      <c r="M14" s="52">
        <v>250</v>
      </c>
      <c r="N14" s="52">
        <v>2450</v>
      </c>
      <c r="O14" s="52">
        <v>120</v>
      </c>
      <c r="P14" s="55">
        <f t="shared" si="2"/>
        <v>2820</v>
      </c>
      <c r="Q14" s="23">
        <v>0</v>
      </c>
      <c r="R14" s="23">
        <v>0</v>
      </c>
      <c r="S14" s="23">
        <v>0</v>
      </c>
      <c r="T14" s="55">
        <f t="shared" si="3"/>
        <v>15</v>
      </c>
      <c r="U14" s="9">
        <f t="shared" si="5"/>
        <v>20653</v>
      </c>
      <c r="W14" s="1">
        <v>45341</v>
      </c>
      <c r="X14" s="9">
        <v>15</v>
      </c>
      <c r="Y14" s="9">
        <v>15</v>
      </c>
      <c r="Z14" s="17">
        <v>2000</v>
      </c>
      <c r="AA14" s="61"/>
    </row>
    <row r="15" spans="1:31" ht="19.899999999999999" customHeight="1" x14ac:dyDescent="0.25">
      <c r="A15" s="37">
        <v>10</v>
      </c>
      <c r="B15" s="37">
        <v>11</v>
      </c>
      <c r="C15" s="37">
        <v>2</v>
      </c>
      <c r="D15" s="37">
        <v>1</v>
      </c>
      <c r="E15" s="37">
        <v>0</v>
      </c>
      <c r="F15" s="37">
        <v>3</v>
      </c>
      <c r="G15" s="56">
        <f t="shared" si="4"/>
        <v>3</v>
      </c>
      <c r="H15" s="39">
        <v>70</v>
      </c>
      <c r="I15" s="55">
        <f t="shared" si="0"/>
        <v>70</v>
      </c>
      <c r="J15" s="50">
        <v>360</v>
      </c>
      <c r="K15" s="50">
        <v>0</v>
      </c>
      <c r="L15" s="55">
        <f t="shared" si="1"/>
        <v>360</v>
      </c>
      <c r="M15" s="52">
        <v>290</v>
      </c>
      <c r="N15" s="52">
        <v>1825</v>
      </c>
      <c r="O15" s="52">
        <v>175</v>
      </c>
      <c r="P15" s="55">
        <f t="shared" si="2"/>
        <v>2290</v>
      </c>
      <c r="Q15" s="23">
        <v>0</v>
      </c>
      <c r="R15" s="23">
        <v>0</v>
      </c>
      <c r="S15" s="23">
        <v>0</v>
      </c>
      <c r="T15" s="55">
        <f t="shared" si="3"/>
        <v>14</v>
      </c>
      <c r="U15" s="9">
        <f t="shared" si="5"/>
        <v>20293</v>
      </c>
      <c r="W15" s="58">
        <v>45344</v>
      </c>
      <c r="X15" s="11">
        <v>23</v>
      </c>
      <c r="Y15" s="11">
        <v>24</v>
      </c>
      <c r="Z15" s="17">
        <v>3140</v>
      </c>
      <c r="AA15" s="61"/>
    </row>
    <row r="16" spans="1:31" ht="19.899999999999999" customHeight="1" x14ac:dyDescent="0.25">
      <c r="A16" s="37">
        <v>11</v>
      </c>
      <c r="B16" s="37">
        <v>10</v>
      </c>
      <c r="C16" s="37">
        <v>2</v>
      </c>
      <c r="D16" s="37">
        <v>0</v>
      </c>
      <c r="E16" s="37">
        <v>0</v>
      </c>
      <c r="F16" s="37">
        <v>3</v>
      </c>
      <c r="G16" s="56">
        <f t="shared" si="4"/>
        <v>3</v>
      </c>
      <c r="H16" s="39">
        <v>56</v>
      </c>
      <c r="I16" s="55">
        <f t="shared" si="0"/>
        <v>56</v>
      </c>
      <c r="J16" s="50">
        <v>0</v>
      </c>
      <c r="K16" s="50">
        <v>0</v>
      </c>
      <c r="L16" s="55">
        <f t="shared" si="1"/>
        <v>10</v>
      </c>
      <c r="M16" s="52">
        <v>1692</v>
      </c>
      <c r="N16" s="52">
        <v>591</v>
      </c>
      <c r="O16" s="52">
        <v>259</v>
      </c>
      <c r="P16" s="55">
        <f t="shared" si="2"/>
        <v>2542</v>
      </c>
      <c r="Q16" s="23">
        <v>10</v>
      </c>
      <c r="R16" s="23">
        <v>0</v>
      </c>
      <c r="S16" s="23">
        <v>0</v>
      </c>
      <c r="T16" s="55">
        <f t="shared" si="3"/>
        <v>13</v>
      </c>
      <c r="U16" s="9">
        <f t="shared" si="5"/>
        <v>20283</v>
      </c>
      <c r="W16" s="8">
        <v>45345</v>
      </c>
      <c r="X16" s="9">
        <v>13</v>
      </c>
      <c r="Y16" s="9">
        <v>13</v>
      </c>
      <c r="Z16" s="17">
        <v>1890</v>
      </c>
      <c r="AA16" s="61"/>
    </row>
    <row r="17" spans="1:33" ht="19.899999999999999" customHeight="1" x14ac:dyDescent="0.25">
      <c r="A17" s="37">
        <v>12</v>
      </c>
      <c r="B17" s="37">
        <v>9</v>
      </c>
      <c r="C17" s="37">
        <v>3</v>
      </c>
      <c r="D17" s="37">
        <v>1</v>
      </c>
      <c r="E17" s="37">
        <v>0</v>
      </c>
      <c r="F17" s="37">
        <v>3</v>
      </c>
      <c r="G17" s="56">
        <f t="shared" si="4"/>
        <v>3</v>
      </c>
      <c r="H17" s="39">
        <v>70</v>
      </c>
      <c r="I17" s="55">
        <f t="shared" si="0"/>
        <v>90</v>
      </c>
      <c r="J17" s="50">
        <v>16</v>
      </c>
      <c r="K17" s="50">
        <v>0</v>
      </c>
      <c r="L17" s="55">
        <f t="shared" si="1"/>
        <v>16</v>
      </c>
      <c r="M17" s="52">
        <v>894</v>
      </c>
      <c r="N17" s="52">
        <v>1154</v>
      </c>
      <c r="O17" s="52">
        <v>296</v>
      </c>
      <c r="P17" s="55">
        <f t="shared" si="2"/>
        <v>2344</v>
      </c>
      <c r="Q17" s="23">
        <v>0</v>
      </c>
      <c r="R17" s="23">
        <v>0</v>
      </c>
      <c r="S17" s="23">
        <v>20</v>
      </c>
      <c r="T17" s="55">
        <f t="shared" si="3"/>
        <v>12</v>
      </c>
      <c r="U17" s="9">
        <f t="shared" si="5"/>
        <v>20267</v>
      </c>
      <c r="W17" s="1">
        <v>45350</v>
      </c>
      <c r="X17" s="17">
        <v>16</v>
      </c>
      <c r="Y17" s="17">
        <v>16</v>
      </c>
      <c r="Z17" s="9">
        <v>2420</v>
      </c>
      <c r="AA17" s="18"/>
    </row>
    <row r="18" spans="1:33" ht="19.899999999999999" customHeight="1" x14ac:dyDescent="0.25">
      <c r="A18" s="37">
        <v>13</v>
      </c>
      <c r="B18" s="37">
        <v>9</v>
      </c>
      <c r="C18" s="37">
        <v>5</v>
      </c>
      <c r="D18" s="37">
        <v>2</v>
      </c>
      <c r="E18" s="37">
        <v>0</v>
      </c>
      <c r="F18" s="37">
        <v>0</v>
      </c>
      <c r="G18" s="56">
        <f t="shared" si="4"/>
        <v>0</v>
      </c>
      <c r="H18" s="39">
        <v>148</v>
      </c>
      <c r="I18" s="55">
        <f t="shared" si="0"/>
        <v>148</v>
      </c>
      <c r="J18" s="50">
        <v>111</v>
      </c>
      <c r="K18" s="50">
        <v>0</v>
      </c>
      <c r="L18" s="55">
        <f t="shared" si="1"/>
        <v>111</v>
      </c>
      <c r="M18" s="52">
        <v>1334</v>
      </c>
      <c r="N18" s="52">
        <v>472</v>
      </c>
      <c r="O18" s="52">
        <v>280</v>
      </c>
      <c r="P18" s="55">
        <f t="shared" si="2"/>
        <v>2086</v>
      </c>
      <c r="Q18" s="23">
        <v>0</v>
      </c>
      <c r="R18" s="23">
        <v>0</v>
      </c>
      <c r="S18" s="23">
        <v>0</v>
      </c>
      <c r="T18" s="55">
        <f t="shared" si="3"/>
        <v>9</v>
      </c>
      <c r="U18" s="9">
        <f t="shared" si="5"/>
        <v>20156</v>
      </c>
      <c r="W18" s="8">
        <v>45351</v>
      </c>
      <c r="X18" s="17">
        <v>16</v>
      </c>
      <c r="Y18" s="17">
        <v>16</v>
      </c>
      <c r="Z18" s="9">
        <v>2230</v>
      </c>
      <c r="AA18" s="61"/>
    </row>
    <row r="19" spans="1:33" ht="19.899999999999999" customHeight="1" x14ac:dyDescent="0.25">
      <c r="A19" s="37">
        <v>14</v>
      </c>
      <c r="B19" s="37">
        <v>9</v>
      </c>
      <c r="C19" s="37">
        <v>4</v>
      </c>
      <c r="D19" s="37">
        <v>2</v>
      </c>
      <c r="E19" s="37">
        <v>0</v>
      </c>
      <c r="F19" s="37">
        <v>1</v>
      </c>
      <c r="G19" s="56">
        <f t="shared" si="4"/>
        <v>1</v>
      </c>
      <c r="H19" s="39">
        <v>102</v>
      </c>
      <c r="I19" s="55">
        <f t="shared" si="0"/>
        <v>102</v>
      </c>
      <c r="J19" s="50">
        <v>160</v>
      </c>
      <c r="K19" s="50">
        <v>0</v>
      </c>
      <c r="L19" s="55">
        <f t="shared" si="1"/>
        <v>160</v>
      </c>
      <c r="M19" s="52">
        <v>1100</v>
      </c>
      <c r="N19" s="52">
        <v>888</v>
      </c>
      <c r="O19" s="52">
        <v>295</v>
      </c>
      <c r="P19" s="55">
        <f t="shared" si="2"/>
        <v>2283</v>
      </c>
      <c r="Q19" s="23">
        <v>0</v>
      </c>
      <c r="R19" s="23">
        <v>0</v>
      </c>
      <c r="S19" s="23">
        <v>0</v>
      </c>
      <c r="T19" s="55">
        <f t="shared" si="3"/>
        <v>10</v>
      </c>
      <c r="U19" s="9">
        <f t="shared" si="5"/>
        <v>19996</v>
      </c>
      <c r="W19" s="8"/>
      <c r="X19" s="46"/>
      <c r="Y19" s="11"/>
      <c r="Z19" s="17"/>
      <c r="AA19" s="61"/>
    </row>
    <row r="20" spans="1:33" ht="19.899999999999999" customHeight="1" x14ac:dyDescent="0.25">
      <c r="A20" s="37">
        <v>15</v>
      </c>
      <c r="B20" s="37">
        <v>10</v>
      </c>
      <c r="C20" s="37">
        <v>3</v>
      </c>
      <c r="D20" s="37">
        <v>2</v>
      </c>
      <c r="E20" s="37">
        <v>0</v>
      </c>
      <c r="F20" s="37">
        <v>4</v>
      </c>
      <c r="G20" s="56">
        <f t="shared" si="4"/>
        <v>4</v>
      </c>
      <c r="H20" s="39">
        <v>80</v>
      </c>
      <c r="I20" s="55">
        <f t="shared" si="0"/>
        <v>80</v>
      </c>
      <c r="J20" s="50">
        <v>181</v>
      </c>
      <c r="K20" s="50">
        <v>0</v>
      </c>
      <c r="L20" s="55">
        <f t="shared" si="1"/>
        <v>181</v>
      </c>
      <c r="M20" s="52">
        <v>1002</v>
      </c>
      <c r="N20" s="52">
        <v>546</v>
      </c>
      <c r="O20" s="52">
        <v>280</v>
      </c>
      <c r="P20" s="55">
        <f t="shared" si="2"/>
        <v>1828</v>
      </c>
      <c r="Q20" s="23">
        <v>0</v>
      </c>
      <c r="R20" s="23">
        <v>0</v>
      </c>
      <c r="S20" s="23">
        <v>0</v>
      </c>
      <c r="T20" s="55">
        <f t="shared" si="3"/>
        <v>14</v>
      </c>
      <c r="U20" s="9">
        <f t="shared" si="5"/>
        <v>19815</v>
      </c>
      <c r="W20" s="109" t="s">
        <v>2</v>
      </c>
      <c r="X20" s="110"/>
      <c r="Y20" s="28"/>
      <c r="Z20" s="23">
        <f>SUM(Z7:Z19)</f>
        <v>25949</v>
      </c>
      <c r="AA20" s="18"/>
    </row>
    <row r="21" spans="1:33" ht="19.899999999999999" customHeight="1" x14ac:dyDescent="0.25">
      <c r="A21" s="37">
        <v>16</v>
      </c>
      <c r="B21" s="37">
        <v>8</v>
      </c>
      <c r="C21" s="37">
        <v>2</v>
      </c>
      <c r="D21" s="37">
        <v>1</v>
      </c>
      <c r="E21" s="37">
        <v>0</v>
      </c>
      <c r="F21" s="37">
        <v>5</v>
      </c>
      <c r="G21" s="56">
        <f t="shared" si="4"/>
        <v>5</v>
      </c>
      <c r="H21" s="39">
        <v>36</v>
      </c>
      <c r="I21" s="55">
        <f t="shared" si="0"/>
        <v>36</v>
      </c>
      <c r="J21" s="50">
        <v>98</v>
      </c>
      <c r="K21" s="50">
        <v>0</v>
      </c>
      <c r="L21" s="55">
        <f t="shared" si="1"/>
        <v>98</v>
      </c>
      <c r="M21" s="52">
        <v>1306</v>
      </c>
      <c r="N21" s="52">
        <v>1035</v>
      </c>
      <c r="O21" s="52">
        <v>321</v>
      </c>
      <c r="P21" s="55">
        <f t="shared" si="2"/>
        <v>2662</v>
      </c>
      <c r="Q21" s="23">
        <v>0</v>
      </c>
      <c r="R21" s="23">
        <v>0</v>
      </c>
      <c r="S21" s="23">
        <v>0</v>
      </c>
      <c r="T21" s="55">
        <f t="shared" si="3"/>
        <v>13</v>
      </c>
      <c r="U21" s="9">
        <f t="shared" si="5"/>
        <v>19717</v>
      </c>
      <c r="W21" s="111" t="s">
        <v>37</v>
      </c>
      <c r="X21" s="112"/>
      <c r="Y21" s="29"/>
      <c r="Z21" s="16"/>
      <c r="AA21" s="18"/>
      <c r="AB21" s="47"/>
      <c r="AC21" s="114" t="s">
        <v>48</v>
      </c>
      <c r="AD21" s="114"/>
      <c r="AE21" s="114"/>
      <c r="AF21" s="114"/>
      <c r="AG21" s="114"/>
    </row>
    <row r="22" spans="1:33" ht="19.899999999999999" customHeight="1" x14ac:dyDescent="0.25">
      <c r="A22" s="37">
        <v>17</v>
      </c>
      <c r="B22" s="37">
        <v>8</v>
      </c>
      <c r="C22" s="37">
        <v>2</v>
      </c>
      <c r="D22" s="37">
        <v>1</v>
      </c>
      <c r="E22" s="37">
        <v>1</v>
      </c>
      <c r="F22" s="37">
        <v>3</v>
      </c>
      <c r="G22" s="56">
        <f t="shared" si="4"/>
        <v>4</v>
      </c>
      <c r="H22" s="39">
        <v>50</v>
      </c>
      <c r="I22" s="55">
        <f t="shared" si="0"/>
        <v>50</v>
      </c>
      <c r="J22" s="50">
        <v>105</v>
      </c>
      <c r="K22" s="50">
        <v>0</v>
      </c>
      <c r="L22" s="55">
        <f t="shared" si="1"/>
        <v>105</v>
      </c>
      <c r="M22" s="52">
        <v>1131</v>
      </c>
      <c r="N22" s="52">
        <v>920</v>
      </c>
      <c r="O22" s="52">
        <v>309</v>
      </c>
      <c r="P22" s="55">
        <f t="shared" si="2"/>
        <v>2360</v>
      </c>
      <c r="Q22" s="23">
        <v>0</v>
      </c>
      <c r="R22" s="23">
        <v>0</v>
      </c>
      <c r="S22" s="23">
        <v>0</v>
      </c>
      <c r="T22" s="55">
        <f t="shared" si="3"/>
        <v>12</v>
      </c>
      <c r="U22" s="9">
        <f t="shared" si="5"/>
        <v>19612</v>
      </c>
      <c r="W22" s="91" t="s">
        <v>2</v>
      </c>
      <c r="X22" s="93"/>
      <c r="Y22" s="27"/>
      <c r="Z22" s="24">
        <f>SUM(Z20+Z21)</f>
        <v>25949</v>
      </c>
      <c r="AA22" s="61"/>
      <c r="AD22" s="7"/>
      <c r="AE22" s="13"/>
      <c r="AG22" s="12"/>
    </row>
    <row r="23" spans="1:33" ht="19.899999999999999" customHeight="1" x14ac:dyDescent="0.25">
      <c r="A23" s="37">
        <v>18</v>
      </c>
      <c r="B23" s="37">
        <v>9</v>
      </c>
      <c r="C23" s="37">
        <v>4</v>
      </c>
      <c r="D23" s="37">
        <v>1</v>
      </c>
      <c r="E23" s="37">
        <v>0</v>
      </c>
      <c r="F23" s="37">
        <v>3</v>
      </c>
      <c r="G23" s="56">
        <f t="shared" si="4"/>
        <v>3</v>
      </c>
      <c r="H23" s="39">
        <v>50</v>
      </c>
      <c r="I23" s="55">
        <f t="shared" si="0"/>
        <v>50</v>
      </c>
      <c r="J23" s="50">
        <v>134</v>
      </c>
      <c r="K23" s="50">
        <v>0</v>
      </c>
      <c r="L23" s="55">
        <f t="shared" si="1"/>
        <v>134</v>
      </c>
      <c r="M23" s="52">
        <v>1292</v>
      </c>
      <c r="N23" s="52">
        <v>1012</v>
      </c>
      <c r="O23" s="52">
        <v>387</v>
      </c>
      <c r="P23" s="55">
        <f t="shared" si="2"/>
        <v>2691</v>
      </c>
      <c r="Q23" s="23">
        <v>0</v>
      </c>
      <c r="R23" s="23">
        <v>0</v>
      </c>
      <c r="S23" s="23">
        <v>0</v>
      </c>
      <c r="T23" s="55">
        <f t="shared" si="3"/>
        <v>12</v>
      </c>
      <c r="U23" s="9">
        <f t="shared" si="5"/>
        <v>19478</v>
      </c>
      <c r="X23" s="13"/>
      <c r="Y23" s="13"/>
      <c r="AD23" s="7"/>
    </row>
    <row r="24" spans="1:33" ht="19.899999999999999" customHeight="1" x14ac:dyDescent="0.25">
      <c r="A24" s="37">
        <v>19</v>
      </c>
      <c r="B24" s="37">
        <v>11</v>
      </c>
      <c r="C24" s="37">
        <v>3</v>
      </c>
      <c r="D24" s="37">
        <v>1</v>
      </c>
      <c r="E24" s="37">
        <v>0</v>
      </c>
      <c r="F24" s="37">
        <v>1</v>
      </c>
      <c r="G24" s="56">
        <f t="shared" si="4"/>
        <v>1</v>
      </c>
      <c r="H24" s="39">
        <v>127</v>
      </c>
      <c r="I24" s="55">
        <f t="shared" si="0"/>
        <v>157</v>
      </c>
      <c r="J24" s="50">
        <v>160</v>
      </c>
      <c r="K24" s="50">
        <v>0</v>
      </c>
      <c r="L24" s="55">
        <f t="shared" si="1"/>
        <v>160</v>
      </c>
      <c r="M24" s="52">
        <v>1542</v>
      </c>
      <c r="N24" s="52">
        <v>580</v>
      </c>
      <c r="O24" s="52">
        <v>375</v>
      </c>
      <c r="P24" s="55">
        <f t="shared" si="2"/>
        <v>2497</v>
      </c>
      <c r="Q24" s="23">
        <v>0</v>
      </c>
      <c r="R24" s="23">
        <v>0</v>
      </c>
      <c r="S24" s="23">
        <v>30</v>
      </c>
      <c r="T24" s="55">
        <f t="shared" si="3"/>
        <v>12</v>
      </c>
      <c r="U24" s="9">
        <f t="shared" si="5"/>
        <v>19318</v>
      </c>
      <c r="X24" s="13"/>
      <c r="Y24" s="13"/>
      <c r="Z24" s="13"/>
      <c r="AA24" s="13"/>
      <c r="AD24" s="7"/>
      <c r="AG24" s="12"/>
    </row>
    <row r="25" spans="1:33" ht="38.25" x14ac:dyDescent="0.25">
      <c r="A25" s="37">
        <v>20</v>
      </c>
      <c r="B25" s="37">
        <v>12</v>
      </c>
      <c r="C25" s="37">
        <v>2</v>
      </c>
      <c r="D25" s="37">
        <v>2</v>
      </c>
      <c r="E25" s="37">
        <v>0</v>
      </c>
      <c r="F25" s="37">
        <v>3</v>
      </c>
      <c r="G25" s="56">
        <f t="shared" si="4"/>
        <v>3</v>
      </c>
      <c r="H25" s="39">
        <v>66</v>
      </c>
      <c r="I25" s="55">
        <f t="shared" si="0"/>
        <v>66</v>
      </c>
      <c r="J25" s="50">
        <v>208</v>
      </c>
      <c r="K25" s="50">
        <v>0</v>
      </c>
      <c r="L25" s="55">
        <f t="shared" si="1"/>
        <v>208</v>
      </c>
      <c r="M25" s="52">
        <v>1928</v>
      </c>
      <c r="N25" s="52">
        <v>625</v>
      </c>
      <c r="O25" s="52">
        <v>370</v>
      </c>
      <c r="P25" s="55">
        <f t="shared" si="2"/>
        <v>2923</v>
      </c>
      <c r="Q25" s="23">
        <v>0</v>
      </c>
      <c r="R25" s="23">
        <v>0</v>
      </c>
      <c r="S25" s="23">
        <v>0</v>
      </c>
      <c r="T25" s="55">
        <f t="shared" si="3"/>
        <v>15</v>
      </c>
      <c r="U25" s="9">
        <f t="shared" si="5"/>
        <v>19110</v>
      </c>
      <c r="W25" s="15" t="s">
        <v>13</v>
      </c>
      <c r="X25" s="33" t="s">
        <v>16</v>
      </c>
      <c r="Y25" s="43" t="s">
        <v>9</v>
      </c>
      <c r="Z25" s="33" t="s">
        <v>14</v>
      </c>
      <c r="AA25" s="43" t="s">
        <v>46</v>
      </c>
      <c r="AB25" s="41" t="s">
        <v>15</v>
      </c>
      <c r="AC25" s="42" t="s">
        <v>47</v>
      </c>
      <c r="AD25" s="42" t="s">
        <v>36</v>
      </c>
      <c r="AE25" s="30" t="s">
        <v>19</v>
      </c>
      <c r="AF25" s="15" t="s">
        <v>17</v>
      </c>
      <c r="AG25" s="59" t="s">
        <v>18</v>
      </c>
    </row>
    <row r="26" spans="1:33" ht="19.899999999999999" customHeight="1" x14ac:dyDescent="0.25">
      <c r="A26" s="37">
        <v>21</v>
      </c>
      <c r="B26" s="37">
        <v>10</v>
      </c>
      <c r="C26" s="37">
        <v>2</v>
      </c>
      <c r="D26" s="37">
        <v>3</v>
      </c>
      <c r="E26" s="37">
        <v>0</v>
      </c>
      <c r="F26" s="37">
        <v>3</v>
      </c>
      <c r="G26" s="56">
        <f t="shared" si="4"/>
        <v>3</v>
      </c>
      <c r="H26" s="39">
        <v>27</v>
      </c>
      <c r="I26" s="55">
        <f t="shared" si="0"/>
        <v>27</v>
      </c>
      <c r="J26" s="50">
        <v>324</v>
      </c>
      <c r="K26" s="50">
        <v>0</v>
      </c>
      <c r="L26" s="55">
        <f t="shared" si="1"/>
        <v>324</v>
      </c>
      <c r="M26" s="52">
        <v>1577</v>
      </c>
      <c r="N26" s="52">
        <v>736</v>
      </c>
      <c r="O26" s="52">
        <v>375</v>
      </c>
      <c r="P26" s="55">
        <f t="shared" si="2"/>
        <v>2688</v>
      </c>
      <c r="Q26" s="23">
        <v>0</v>
      </c>
      <c r="R26" s="23">
        <v>0</v>
      </c>
      <c r="S26" s="23">
        <v>0</v>
      </c>
      <c r="T26" s="55">
        <f t="shared" si="3"/>
        <v>13</v>
      </c>
      <c r="U26" s="9">
        <f t="shared" si="5"/>
        <v>18786</v>
      </c>
      <c r="W26" s="14">
        <v>45323</v>
      </c>
      <c r="X26" s="17">
        <v>3740</v>
      </c>
      <c r="Y26" s="11">
        <v>15</v>
      </c>
      <c r="Z26" s="17">
        <v>1580</v>
      </c>
      <c r="AA26" s="17"/>
      <c r="AB26" s="17">
        <v>600</v>
      </c>
      <c r="AC26" s="17">
        <v>2</v>
      </c>
      <c r="AD26" s="17">
        <f>Y26-AC26</f>
        <v>13</v>
      </c>
      <c r="AE26" s="9">
        <f>SUM(Z26:AB26)</f>
        <v>2180</v>
      </c>
      <c r="AF26" s="9">
        <f t="shared" ref="AF26:AF35" si="6">SUM(X26-AE26)</f>
        <v>1560</v>
      </c>
      <c r="AG26" s="9">
        <f>SUM(AF26+AA26)</f>
        <v>1560</v>
      </c>
    </row>
    <row r="27" spans="1:33" ht="19.899999999999999" customHeight="1" x14ac:dyDescent="0.25">
      <c r="A27" s="37">
        <v>22</v>
      </c>
      <c r="B27" s="37">
        <v>10</v>
      </c>
      <c r="C27" s="37">
        <v>3</v>
      </c>
      <c r="D27" s="37">
        <v>4</v>
      </c>
      <c r="E27" s="37">
        <v>0</v>
      </c>
      <c r="F27" s="37">
        <v>3</v>
      </c>
      <c r="G27" s="56">
        <f t="shared" si="4"/>
        <v>3</v>
      </c>
      <c r="H27" s="39">
        <v>41</v>
      </c>
      <c r="I27" s="55">
        <f t="shared" si="0"/>
        <v>41</v>
      </c>
      <c r="J27" s="50">
        <v>443</v>
      </c>
      <c r="K27" s="50">
        <v>184</v>
      </c>
      <c r="L27" s="55">
        <f t="shared" si="1"/>
        <v>627</v>
      </c>
      <c r="M27" s="52">
        <v>1592</v>
      </c>
      <c r="N27" s="52">
        <v>568</v>
      </c>
      <c r="O27" s="52">
        <v>382</v>
      </c>
      <c r="P27" s="55">
        <f t="shared" si="2"/>
        <v>2542</v>
      </c>
      <c r="Q27" s="23">
        <v>0</v>
      </c>
      <c r="R27" s="23">
        <v>0</v>
      </c>
      <c r="S27" s="23">
        <v>0</v>
      </c>
      <c r="T27" s="55">
        <f t="shared" si="3"/>
        <v>13</v>
      </c>
      <c r="U27" s="9">
        <f t="shared" si="5"/>
        <v>18159</v>
      </c>
      <c r="W27" s="14">
        <v>45328</v>
      </c>
      <c r="X27" s="17">
        <v>3790</v>
      </c>
      <c r="Y27" s="11">
        <v>21</v>
      </c>
      <c r="Z27" s="17">
        <v>900</v>
      </c>
      <c r="AA27" s="17"/>
      <c r="AB27" s="17">
        <v>0</v>
      </c>
      <c r="AC27" s="17">
        <v>0</v>
      </c>
      <c r="AD27" s="17">
        <f t="shared" ref="AD27:AD35" si="7">Y27-AC27</f>
        <v>21</v>
      </c>
      <c r="AE27" s="9">
        <f t="shared" ref="AE27:AE35" si="8">SUM(Z27:AB27)</f>
        <v>900</v>
      </c>
      <c r="AF27" s="9">
        <f t="shared" si="6"/>
        <v>2890</v>
      </c>
      <c r="AG27" s="9">
        <f t="shared" ref="AG27:AG35" si="9">SUM(AF27+AA27)</f>
        <v>2890</v>
      </c>
    </row>
    <row r="28" spans="1:33" ht="19.899999999999999" customHeight="1" x14ac:dyDescent="0.25">
      <c r="A28" s="37">
        <v>23</v>
      </c>
      <c r="B28" s="37">
        <v>11</v>
      </c>
      <c r="C28" s="37">
        <v>3</v>
      </c>
      <c r="D28" s="37">
        <v>3</v>
      </c>
      <c r="E28" s="37">
        <v>0</v>
      </c>
      <c r="F28" s="37">
        <v>0</v>
      </c>
      <c r="G28" s="56">
        <f>SUM(E28+F28)</f>
        <v>0</v>
      </c>
      <c r="H28" s="39">
        <v>70</v>
      </c>
      <c r="I28" s="55">
        <f>SUM(H28+S28)</f>
        <v>70</v>
      </c>
      <c r="J28" s="50">
        <v>120</v>
      </c>
      <c r="K28" s="50">
        <v>351</v>
      </c>
      <c r="L28" s="55">
        <f>SUM(J28+K28+Q28)</f>
        <v>471</v>
      </c>
      <c r="M28" s="52">
        <v>2131</v>
      </c>
      <c r="N28" s="52">
        <v>520</v>
      </c>
      <c r="O28" s="52"/>
      <c r="P28" s="55">
        <f>SUM(M28+N28+O28+R28)</f>
        <v>2651</v>
      </c>
      <c r="Q28" s="23">
        <v>0</v>
      </c>
      <c r="R28" s="23">
        <v>0</v>
      </c>
      <c r="S28" s="23">
        <v>0</v>
      </c>
      <c r="T28" s="55">
        <f>SUM(B28+G28)</f>
        <v>11</v>
      </c>
      <c r="U28" s="9">
        <f t="shared" si="5"/>
        <v>17688</v>
      </c>
      <c r="W28" s="14">
        <v>45330</v>
      </c>
      <c r="X28" s="17">
        <v>2890</v>
      </c>
      <c r="Y28" s="11">
        <v>19</v>
      </c>
      <c r="Z28" s="17">
        <v>350</v>
      </c>
      <c r="AA28" s="62">
        <v>230</v>
      </c>
      <c r="AB28" s="17">
        <v>0</v>
      </c>
      <c r="AC28" s="62">
        <v>1</v>
      </c>
      <c r="AD28" s="17">
        <f t="shared" si="7"/>
        <v>18</v>
      </c>
      <c r="AE28" s="9">
        <f t="shared" si="8"/>
        <v>580</v>
      </c>
      <c r="AF28" s="9">
        <f>SUM(X28-AE28)</f>
        <v>2310</v>
      </c>
      <c r="AG28" s="9">
        <f t="shared" si="9"/>
        <v>2540</v>
      </c>
    </row>
    <row r="29" spans="1:33" ht="19.899999999999999" customHeight="1" x14ac:dyDescent="0.25">
      <c r="A29" s="37">
        <v>24</v>
      </c>
      <c r="B29" s="37">
        <v>11</v>
      </c>
      <c r="C29" s="37">
        <v>2</v>
      </c>
      <c r="D29" s="37">
        <v>3</v>
      </c>
      <c r="E29" s="37">
        <v>0</v>
      </c>
      <c r="F29" s="37">
        <v>1</v>
      </c>
      <c r="G29" s="56">
        <f>SUM(E29+F29)</f>
        <v>1</v>
      </c>
      <c r="H29" s="39">
        <v>41</v>
      </c>
      <c r="I29" s="55">
        <f>SUM(H29+S29)</f>
        <v>41</v>
      </c>
      <c r="J29" s="50">
        <v>160</v>
      </c>
      <c r="K29" s="50">
        <v>360</v>
      </c>
      <c r="L29" s="55">
        <f>SUM(J29+K29+Q29)</f>
        <v>520</v>
      </c>
      <c r="M29" s="52">
        <v>2223</v>
      </c>
      <c r="N29" s="52">
        <v>780</v>
      </c>
      <c r="O29" s="52">
        <v>0</v>
      </c>
      <c r="P29" s="55">
        <f>SUM(M29+N29+O29+R29)</f>
        <v>3003</v>
      </c>
      <c r="Q29" s="23">
        <v>0</v>
      </c>
      <c r="R29" s="23">
        <v>0</v>
      </c>
      <c r="S29" s="23">
        <v>0</v>
      </c>
      <c r="T29" s="55">
        <f>SUM(B29+G29)</f>
        <v>12</v>
      </c>
      <c r="U29" s="9">
        <f t="shared" si="5"/>
        <v>17168</v>
      </c>
      <c r="W29" s="14">
        <v>45338</v>
      </c>
      <c r="X29" s="17">
        <v>2580</v>
      </c>
      <c r="Y29" s="11">
        <v>8</v>
      </c>
      <c r="Z29" s="17">
        <v>1490</v>
      </c>
      <c r="AA29" s="17"/>
      <c r="AB29" s="17">
        <v>0</v>
      </c>
      <c r="AC29" s="17">
        <v>0</v>
      </c>
      <c r="AD29" s="17">
        <f t="shared" si="7"/>
        <v>8</v>
      </c>
      <c r="AE29" s="9">
        <f t="shared" si="8"/>
        <v>1490</v>
      </c>
      <c r="AF29" s="9">
        <f t="shared" si="6"/>
        <v>1090</v>
      </c>
      <c r="AG29" s="9">
        <f t="shared" si="9"/>
        <v>1090</v>
      </c>
    </row>
    <row r="30" spans="1:33" ht="19.899999999999999" customHeight="1" x14ac:dyDescent="0.25">
      <c r="A30" s="37">
        <v>25</v>
      </c>
      <c r="B30" s="37">
        <v>12</v>
      </c>
      <c r="C30" s="37">
        <v>2</v>
      </c>
      <c r="D30" s="37">
        <v>5</v>
      </c>
      <c r="E30" s="37">
        <v>0</v>
      </c>
      <c r="F30" s="37">
        <v>1</v>
      </c>
      <c r="G30" s="56">
        <f>SUM(E30+F30)</f>
        <v>1</v>
      </c>
      <c r="H30" s="39">
        <v>77</v>
      </c>
      <c r="I30" s="55">
        <f>SUM(H30+S30)</f>
        <v>77</v>
      </c>
      <c r="J30" s="50">
        <v>536</v>
      </c>
      <c r="K30" s="50">
        <v>400</v>
      </c>
      <c r="L30" s="55">
        <f>SUM(J30+K30+Q30)</f>
        <v>936</v>
      </c>
      <c r="M30" s="52">
        <v>2123</v>
      </c>
      <c r="N30" s="52">
        <v>632</v>
      </c>
      <c r="O30" s="52">
        <v>0</v>
      </c>
      <c r="P30" s="55">
        <f>SUM(M30+N30+O30+R30)</f>
        <v>2755</v>
      </c>
      <c r="Q30" s="23">
        <v>0</v>
      </c>
      <c r="R30" s="23">
        <v>0</v>
      </c>
      <c r="S30" s="23">
        <v>0</v>
      </c>
      <c r="T30" s="55">
        <f>SUM(B30+G30)</f>
        <v>13</v>
      </c>
      <c r="U30" s="9">
        <f t="shared" si="5"/>
        <v>16232</v>
      </c>
      <c r="W30" s="14">
        <v>45338</v>
      </c>
      <c r="X30" s="17">
        <v>3640</v>
      </c>
      <c r="Y30" s="17">
        <v>19</v>
      </c>
      <c r="Z30" s="17">
        <v>1050</v>
      </c>
      <c r="AA30" s="17"/>
      <c r="AB30" s="17">
        <v>300</v>
      </c>
      <c r="AC30" s="17">
        <v>1</v>
      </c>
      <c r="AD30" s="17">
        <f t="shared" si="7"/>
        <v>18</v>
      </c>
      <c r="AE30" s="9">
        <f t="shared" si="8"/>
        <v>1350</v>
      </c>
      <c r="AF30" s="9">
        <f t="shared" si="6"/>
        <v>2290</v>
      </c>
      <c r="AG30" s="9">
        <f t="shared" si="9"/>
        <v>2290</v>
      </c>
    </row>
    <row r="31" spans="1:33" ht="19.899999999999999" customHeight="1" x14ac:dyDescent="0.25">
      <c r="A31" s="37">
        <v>26</v>
      </c>
      <c r="B31" s="37">
        <v>12</v>
      </c>
      <c r="C31" s="37">
        <v>3</v>
      </c>
      <c r="D31" s="37">
        <v>5</v>
      </c>
      <c r="E31" s="37">
        <v>0</v>
      </c>
      <c r="F31" s="37">
        <v>1</v>
      </c>
      <c r="G31" s="56">
        <f>SUM(E31+F31)</f>
        <v>1</v>
      </c>
      <c r="H31" s="39">
        <v>38</v>
      </c>
      <c r="I31" s="55">
        <f>SUM(H31+S31)</f>
        <v>38</v>
      </c>
      <c r="J31" s="50">
        <v>536</v>
      </c>
      <c r="K31" s="50">
        <v>360</v>
      </c>
      <c r="L31" s="55">
        <f t="shared" ref="L31:L32" si="10">SUM(J31+K31+Q31)</f>
        <v>896</v>
      </c>
      <c r="M31" s="52">
        <v>2211</v>
      </c>
      <c r="N31" s="52">
        <v>831</v>
      </c>
      <c r="O31" s="52">
        <v>0</v>
      </c>
      <c r="P31" s="55">
        <f>SUM(M31+N31+O31+R31)</f>
        <v>3042</v>
      </c>
      <c r="Q31" s="23">
        <v>0</v>
      </c>
      <c r="R31" s="23">
        <v>0</v>
      </c>
      <c r="S31" s="23">
        <v>0</v>
      </c>
      <c r="T31" s="55">
        <f>SUM(B31+G31)</f>
        <v>13</v>
      </c>
      <c r="U31" s="9">
        <f t="shared" si="5"/>
        <v>15336</v>
      </c>
      <c r="W31" s="14">
        <v>45341</v>
      </c>
      <c r="X31" s="17">
        <v>3190</v>
      </c>
      <c r="Y31" s="17">
        <v>15</v>
      </c>
      <c r="Z31" s="17">
        <v>1190</v>
      </c>
      <c r="AA31" s="17"/>
      <c r="AB31" s="17">
        <v>0</v>
      </c>
      <c r="AC31" s="17">
        <v>0</v>
      </c>
      <c r="AD31" s="17">
        <f t="shared" si="7"/>
        <v>15</v>
      </c>
      <c r="AE31" s="9">
        <f t="shared" si="8"/>
        <v>1190</v>
      </c>
      <c r="AF31" s="9">
        <f t="shared" si="6"/>
        <v>2000</v>
      </c>
      <c r="AG31" s="9">
        <f t="shared" si="9"/>
        <v>2000</v>
      </c>
    </row>
    <row r="32" spans="1:33" ht="19.899999999999999" customHeight="1" x14ac:dyDescent="0.25">
      <c r="A32" s="37">
        <v>27</v>
      </c>
      <c r="B32" s="37">
        <v>13</v>
      </c>
      <c r="C32" s="37">
        <v>2</v>
      </c>
      <c r="D32" s="37">
        <v>4</v>
      </c>
      <c r="E32" s="37">
        <v>0</v>
      </c>
      <c r="F32" s="37">
        <v>1</v>
      </c>
      <c r="G32" s="56">
        <f>SUM(E32+F32)</f>
        <v>1</v>
      </c>
      <c r="H32" s="39">
        <v>36</v>
      </c>
      <c r="I32" s="55">
        <f>SUM(H32+S32)</f>
        <v>36</v>
      </c>
      <c r="J32" s="50">
        <v>306</v>
      </c>
      <c r="K32" s="50">
        <v>416</v>
      </c>
      <c r="L32" s="55">
        <f t="shared" si="10"/>
        <v>722</v>
      </c>
      <c r="M32" s="52">
        <v>1840</v>
      </c>
      <c r="N32" s="52">
        <v>1172</v>
      </c>
      <c r="O32" s="52">
        <v>0</v>
      </c>
      <c r="P32" s="55">
        <f>SUM(M32+N32+O32+R32)</f>
        <v>3012</v>
      </c>
      <c r="Q32" s="23">
        <v>0</v>
      </c>
      <c r="R32" s="23">
        <v>0</v>
      </c>
      <c r="S32" s="23">
        <v>0</v>
      </c>
      <c r="T32" s="55">
        <f>SUM(B32+G32)</f>
        <v>14</v>
      </c>
      <c r="U32" s="9">
        <f t="shared" si="5"/>
        <v>14614</v>
      </c>
      <c r="W32" s="14">
        <v>45344</v>
      </c>
      <c r="X32" s="17">
        <v>3990</v>
      </c>
      <c r="Y32" s="17">
        <v>24</v>
      </c>
      <c r="Z32" s="17">
        <v>550</v>
      </c>
      <c r="AA32" s="17"/>
      <c r="AB32" s="17">
        <v>300</v>
      </c>
      <c r="AC32" s="17">
        <v>1</v>
      </c>
      <c r="AD32" s="17">
        <f t="shared" si="7"/>
        <v>23</v>
      </c>
      <c r="AE32" s="9">
        <f t="shared" si="8"/>
        <v>850</v>
      </c>
      <c r="AF32" s="9">
        <f t="shared" si="6"/>
        <v>3140</v>
      </c>
      <c r="AG32" s="9">
        <f t="shared" si="9"/>
        <v>3140</v>
      </c>
    </row>
    <row r="33" spans="1:33" ht="19.899999999999999" customHeight="1" x14ac:dyDescent="0.25">
      <c r="A33" s="37">
        <v>28</v>
      </c>
      <c r="B33" s="37">
        <v>12</v>
      </c>
      <c r="C33" s="37">
        <v>1</v>
      </c>
      <c r="D33" s="37">
        <v>3</v>
      </c>
      <c r="E33" s="37">
        <v>0</v>
      </c>
      <c r="F33" s="37">
        <v>0</v>
      </c>
      <c r="G33" s="56">
        <f t="shared" si="4"/>
        <v>0</v>
      </c>
      <c r="H33" s="39">
        <v>15</v>
      </c>
      <c r="I33" s="55">
        <f t="shared" si="0"/>
        <v>25</v>
      </c>
      <c r="J33" s="50">
        <v>64</v>
      </c>
      <c r="K33" s="50">
        <v>430</v>
      </c>
      <c r="L33" s="55">
        <f t="shared" si="1"/>
        <v>494</v>
      </c>
      <c r="M33" s="52">
        <v>1896</v>
      </c>
      <c r="N33" s="52">
        <v>816</v>
      </c>
      <c r="O33" s="52">
        <v>280</v>
      </c>
      <c r="P33" s="55">
        <f t="shared" si="2"/>
        <v>2992</v>
      </c>
      <c r="Q33" s="23">
        <v>0</v>
      </c>
      <c r="R33" s="23">
        <v>0</v>
      </c>
      <c r="S33" s="23">
        <v>10</v>
      </c>
      <c r="T33" s="55">
        <f t="shared" si="3"/>
        <v>12</v>
      </c>
      <c r="U33" s="9">
        <f t="shared" si="5"/>
        <v>14120</v>
      </c>
      <c r="W33" s="14">
        <v>45345</v>
      </c>
      <c r="X33" s="17">
        <v>2510</v>
      </c>
      <c r="Y33" s="17">
        <v>13</v>
      </c>
      <c r="Z33" s="17">
        <v>620</v>
      </c>
      <c r="AA33" s="17"/>
      <c r="AB33" s="17">
        <v>0</v>
      </c>
      <c r="AC33" s="17">
        <v>0</v>
      </c>
      <c r="AD33" s="17">
        <f t="shared" si="7"/>
        <v>13</v>
      </c>
      <c r="AE33" s="9">
        <f t="shared" si="8"/>
        <v>620</v>
      </c>
      <c r="AF33" s="9">
        <f t="shared" si="6"/>
        <v>1890</v>
      </c>
      <c r="AG33" s="9">
        <f t="shared" si="9"/>
        <v>1890</v>
      </c>
    </row>
    <row r="34" spans="1:33" ht="19.899999999999999" customHeight="1" x14ac:dyDescent="0.25">
      <c r="A34" s="37">
        <v>29</v>
      </c>
      <c r="B34" s="37">
        <v>12</v>
      </c>
      <c r="C34" s="37">
        <v>3</v>
      </c>
      <c r="D34" s="37">
        <v>3</v>
      </c>
      <c r="E34" s="37">
        <v>0</v>
      </c>
      <c r="F34" s="37">
        <v>1</v>
      </c>
      <c r="G34" s="56">
        <f t="shared" si="4"/>
        <v>1</v>
      </c>
      <c r="H34" s="39">
        <v>80</v>
      </c>
      <c r="I34" s="55">
        <f t="shared" si="0"/>
        <v>80</v>
      </c>
      <c r="J34" s="50">
        <v>60</v>
      </c>
      <c r="K34" s="50">
        <v>467</v>
      </c>
      <c r="L34" s="55">
        <f t="shared" si="1"/>
        <v>527</v>
      </c>
      <c r="M34" s="52">
        <v>2160</v>
      </c>
      <c r="N34" s="52">
        <v>832</v>
      </c>
      <c r="O34" s="52">
        <v>345</v>
      </c>
      <c r="P34" s="55">
        <f t="shared" si="2"/>
        <v>3337</v>
      </c>
      <c r="Q34" s="23">
        <v>0</v>
      </c>
      <c r="R34" s="23">
        <v>0</v>
      </c>
      <c r="S34" s="23">
        <v>0</v>
      </c>
      <c r="T34" s="55">
        <f t="shared" si="3"/>
        <v>13</v>
      </c>
      <c r="U34" s="9">
        <f t="shared" si="5"/>
        <v>13593</v>
      </c>
      <c r="W34" s="14">
        <v>45350</v>
      </c>
      <c r="X34" s="17">
        <v>2600</v>
      </c>
      <c r="Y34" s="17">
        <v>16</v>
      </c>
      <c r="Z34" s="17">
        <v>180</v>
      </c>
      <c r="AA34" s="17"/>
      <c r="AB34" s="17">
        <v>0</v>
      </c>
      <c r="AC34" s="17">
        <v>0</v>
      </c>
      <c r="AD34" s="17">
        <f t="shared" si="7"/>
        <v>16</v>
      </c>
      <c r="AE34" s="9">
        <f t="shared" si="8"/>
        <v>180</v>
      </c>
      <c r="AF34" s="9">
        <f t="shared" si="6"/>
        <v>2420</v>
      </c>
      <c r="AG34" s="9">
        <f t="shared" si="9"/>
        <v>2420</v>
      </c>
    </row>
    <row r="35" spans="1:33" ht="19.899999999999999" customHeight="1" x14ac:dyDescent="0.25">
      <c r="A35" s="37"/>
      <c r="B35" s="37"/>
      <c r="C35" s="37"/>
      <c r="D35" s="37"/>
      <c r="E35" s="37"/>
      <c r="F35" s="37"/>
      <c r="G35" s="56">
        <f t="shared" si="4"/>
        <v>0</v>
      </c>
      <c r="H35" s="39"/>
      <c r="I35" s="55">
        <f t="shared" si="0"/>
        <v>0</v>
      </c>
      <c r="J35" s="50"/>
      <c r="K35" s="50"/>
      <c r="L35" s="55">
        <f t="shared" si="1"/>
        <v>0</v>
      </c>
      <c r="M35" s="52"/>
      <c r="N35" s="52"/>
      <c r="O35" s="52"/>
      <c r="P35" s="55">
        <f t="shared" si="2"/>
        <v>0</v>
      </c>
      <c r="Q35" s="23"/>
      <c r="R35" s="23"/>
      <c r="S35" s="23"/>
      <c r="T35" s="55">
        <f t="shared" si="3"/>
        <v>0</v>
      </c>
      <c r="U35" s="9">
        <f t="shared" si="5"/>
        <v>13593</v>
      </c>
      <c r="W35" s="14">
        <v>45351</v>
      </c>
      <c r="X35" s="17">
        <v>3800</v>
      </c>
      <c r="Y35" s="17">
        <v>16</v>
      </c>
      <c r="Z35" s="17">
        <v>1570</v>
      </c>
      <c r="AA35" s="17"/>
      <c r="AB35" s="17">
        <v>0</v>
      </c>
      <c r="AC35" s="17">
        <v>0</v>
      </c>
      <c r="AD35" s="17">
        <f t="shared" si="7"/>
        <v>16</v>
      </c>
      <c r="AE35" s="9">
        <f t="shared" si="8"/>
        <v>1570</v>
      </c>
      <c r="AF35" s="9">
        <f t="shared" si="6"/>
        <v>2230</v>
      </c>
      <c r="AG35" s="9">
        <f t="shared" si="9"/>
        <v>2230</v>
      </c>
    </row>
    <row r="36" spans="1:33" ht="19.899999999999999" customHeight="1" x14ac:dyDescent="0.25">
      <c r="A36" s="37"/>
      <c r="B36" s="37"/>
      <c r="C36" s="37"/>
      <c r="D36" s="37"/>
      <c r="E36" s="37"/>
      <c r="F36" s="37"/>
      <c r="G36" s="56">
        <f t="shared" si="4"/>
        <v>0</v>
      </c>
      <c r="H36" s="39"/>
      <c r="I36" s="55">
        <f t="shared" si="0"/>
        <v>0</v>
      </c>
      <c r="J36" s="50"/>
      <c r="K36" s="50"/>
      <c r="L36" s="55">
        <f t="shared" si="1"/>
        <v>0</v>
      </c>
      <c r="M36" s="52"/>
      <c r="N36" s="52"/>
      <c r="O36" s="52"/>
      <c r="P36" s="55">
        <f t="shared" si="2"/>
        <v>0</v>
      </c>
      <c r="Q36" s="23"/>
      <c r="R36" s="23"/>
      <c r="S36" s="23"/>
      <c r="T36" s="55">
        <f t="shared" si="3"/>
        <v>0</v>
      </c>
      <c r="U36" s="9">
        <f t="shared" si="5"/>
        <v>13593</v>
      </c>
      <c r="W36" s="14"/>
      <c r="X36" s="17"/>
      <c r="Y36" s="17"/>
      <c r="Z36" s="17"/>
      <c r="AA36" s="17"/>
      <c r="AB36" s="17"/>
      <c r="AC36" s="17"/>
      <c r="AD36" s="17"/>
      <c r="AE36" s="9"/>
      <c r="AF36" s="9"/>
      <c r="AG36" s="9"/>
    </row>
    <row r="37" spans="1:33" ht="19.899999999999999" customHeight="1" x14ac:dyDescent="0.25">
      <c r="A37" s="48" t="s">
        <v>2</v>
      </c>
      <c r="B37" s="19">
        <f t="shared" ref="B37" si="11">SUM(B6:B36)</f>
        <v>322</v>
      </c>
      <c r="C37" s="19">
        <f t="shared" ref="C37:T37" si="12">SUM(C6:C36)</f>
        <v>74</v>
      </c>
      <c r="D37" s="19">
        <f t="shared" si="12"/>
        <v>80</v>
      </c>
      <c r="E37" s="19">
        <f t="shared" si="12"/>
        <v>2</v>
      </c>
      <c r="F37" s="19">
        <f t="shared" si="12"/>
        <v>63</v>
      </c>
      <c r="G37" s="19">
        <f t="shared" si="12"/>
        <v>65</v>
      </c>
      <c r="H37" s="19">
        <f t="shared" si="12"/>
        <v>2063</v>
      </c>
      <c r="I37" s="19">
        <f t="shared" si="12"/>
        <v>2208</v>
      </c>
      <c r="J37" s="19">
        <f t="shared" si="12"/>
        <v>9378</v>
      </c>
      <c r="K37" s="19">
        <f t="shared" si="12"/>
        <v>2968</v>
      </c>
      <c r="L37" s="19">
        <f t="shared" si="12"/>
        <v>12356</v>
      </c>
      <c r="M37" s="19">
        <f t="shared" si="12"/>
        <v>33962</v>
      </c>
      <c r="N37" s="19">
        <f t="shared" si="12"/>
        <v>31607</v>
      </c>
      <c r="O37" s="19">
        <f t="shared" si="12"/>
        <v>7857</v>
      </c>
      <c r="P37" s="19">
        <f t="shared" si="12"/>
        <v>73426</v>
      </c>
      <c r="Q37" s="19">
        <f t="shared" si="12"/>
        <v>10</v>
      </c>
      <c r="R37" s="19">
        <f t="shared" si="12"/>
        <v>0</v>
      </c>
      <c r="S37" s="19">
        <f t="shared" si="12"/>
        <v>145</v>
      </c>
      <c r="T37" s="19">
        <f t="shared" si="12"/>
        <v>387</v>
      </c>
      <c r="U37" s="19"/>
      <c r="W37" s="33" t="s">
        <v>2</v>
      </c>
      <c r="X37" s="25">
        <f t="shared" ref="X37:AG37" si="13">SUM(X26:X36)</f>
        <v>32730</v>
      </c>
      <c r="Y37" s="25">
        <f>SUM(Y26:Y36)</f>
        <v>166</v>
      </c>
      <c r="Z37" s="25">
        <f t="shared" si="13"/>
        <v>9480</v>
      </c>
      <c r="AA37" s="25"/>
      <c r="AB37" s="25">
        <f t="shared" si="13"/>
        <v>1200</v>
      </c>
      <c r="AC37" s="25">
        <f t="shared" si="13"/>
        <v>5</v>
      </c>
      <c r="AD37" s="25">
        <f t="shared" si="13"/>
        <v>161</v>
      </c>
      <c r="AE37" s="25">
        <f t="shared" si="13"/>
        <v>10910</v>
      </c>
      <c r="AF37" s="25">
        <f t="shared" si="13"/>
        <v>21820</v>
      </c>
      <c r="AG37" s="25">
        <f t="shared" si="13"/>
        <v>22050</v>
      </c>
    </row>
    <row r="38" spans="1:33" s="10" customFormat="1" ht="19.899999999999999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18"/>
      <c r="K38" s="18"/>
      <c r="L38" s="18"/>
      <c r="M38" s="3"/>
      <c r="N38" s="3"/>
      <c r="O38" s="3"/>
      <c r="P38" s="18"/>
      <c r="Q38" s="18"/>
      <c r="R38" s="18"/>
      <c r="S38" s="18"/>
      <c r="T38" s="18"/>
      <c r="U38" s="7"/>
      <c r="V38"/>
      <c r="X38" s="13"/>
      <c r="Y38" s="13"/>
      <c r="AB38"/>
      <c r="AC38" s="3"/>
      <c r="AD38" s="3"/>
      <c r="AF38" s="3"/>
      <c r="AG38" s="3"/>
    </row>
    <row r="39" spans="1:33" s="10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18"/>
      <c r="K39" s="18"/>
      <c r="L39" s="18"/>
      <c r="M39" s="3"/>
      <c r="N39" s="3"/>
      <c r="O39" s="3"/>
      <c r="P39" s="18"/>
      <c r="Q39" s="18"/>
      <c r="R39" s="18"/>
      <c r="S39" s="18"/>
      <c r="T39" s="18"/>
      <c r="U39" s="7"/>
      <c r="V39"/>
      <c r="X39" s="13"/>
      <c r="Y39" s="13"/>
      <c r="AB39"/>
      <c r="AC39" s="3"/>
      <c r="AD39" s="3"/>
      <c r="AF39" s="3"/>
      <c r="AG39" s="3"/>
    </row>
    <row r="40" spans="1:33" s="10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18"/>
      <c r="K40" s="18"/>
      <c r="L40" s="18"/>
      <c r="M40" s="3"/>
      <c r="N40" s="3"/>
      <c r="O40" s="3"/>
      <c r="P40" s="18"/>
      <c r="Q40" s="18"/>
      <c r="R40" s="18"/>
      <c r="S40" s="18"/>
      <c r="T40" s="18"/>
      <c r="U40" s="7"/>
      <c r="V40"/>
      <c r="X40" s="13"/>
      <c r="Y40" s="13"/>
      <c r="AB40"/>
      <c r="AC40" s="3"/>
      <c r="AD40" s="3"/>
      <c r="AF40" s="3"/>
      <c r="AG40" s="3"/>
    </row>
    <row r="41" spans="1:33" s="10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18"/>
      <c r="K41" s="18"/>
      <c r="L41" s="18"/>
      <c r="M41" s="3"/>
      <c r="N41" s="3"/>
      <c r="O41" s="3"/>
      <c r="P41" s="18"/>
      <c r="Q41" s="18"/>
      <c r="R41" s="18"/>
      <c r="S41" s="18"/>
      <c r="T41" s="18"/>
      <c r="U41" s="7"/>
      <c r="V41"/>
      <c r="X41" s="13"/>
      <c r="Y41" s="13"/>
      <c r="AB41"/>
      <c r="AC41" s="3"/>
      <c r="AD41" s="3"/>
      <c r="AF41" s="3"/>
      <c r="AG41" s="3"/>
    </row>
    <row r="42" spans="1:33" s="10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18"/>
      <c r="K42" s="18"/>
      <c r="L42" s="18"/>
      <c r="M42" s="3"/>
      <c r="N42" s="3"/>
      <c r="O42" s="3"/>
      <c r="P42" s="18"/>
      <c r="Q42" s="18"/>
      <c r="R42" s="18"/>
      <c r="S42" s="18"/>
      <c r="T42" s="18"/>
      <c r="U42" s="7"/>
      <c r="V42"/>
      <c r="X42" s="13"/>
      <c r="Y42" s="13"/>
      <c r="AB42"/>
      <c r="AC42" s="3"/>
      <c r="AD42" s="3"/>
      <c r="AF42" s="3"/>
      <c r="AG42" s="3"/>
    </row>
  </sheetData>
  <mergeCells count="13">
    <mergeCell ref="W22:X22"/>
    <mergeCell ref="W5:Z5"/>
    <mergeCell ref="AC5:AE5"/>
    <mergeCell ref="W7:Y7"/>
    <mergeCell ref="W20:X20"/>
    <mergeCell ref="W21:X21"/>
    <mergeCell ref="AC21:AG21"/>
    <mergeCell ref="A3:U3"/>
    <mergeCell ref="V3:AC3"/>
    <mergeCell ref="AD3:AE3"/>
    <mergeCell ref="A4:G4"/>
    <mergeCell ref="J4:P4"/>
    <mergeCell ref="Q4:S4"/>
  </mergeCells>
  <dataValidations count="2">
    <dataValidation type="whole" operator="equal" allowBlank="1" showInputMessage="1" showErrorMessage="1" errorTitle="NÃO MUDAR!!" sqref="P6:P36 G6:G36 T6:T36 L6:L36" xr:uid="{00000000-0002-0000-0100-000000000000}">
      <formula1>100000</formula1>
    </dataValidation>
    <dataValidation type="whole" operator="equal" allowBlank="1" showInputMessage="1" showErrorMessage="1" errorTitle="NÃO MUDAR!!" promptTitle="NÃO MUDAR!!" sqref="B37:H37 J37:T37 I6:I37" xr:uid="{00000000-0002-0000-0100-000001000000}">
      <formula1>100000</formula1>
    </dataValidation>
  </dataValidations>
  <pageMargins left="0" right="0.11811023622047245" top="0.19685039370078741" bottom="0.19685039370078741" header="0.31496062992125984" footer="0.31496062992125984"/>
  <pageSetup paperSize="9" scale="56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topLeftCell="F7" zoomScale="90" zoomScaleNormal="90" workbookViewId="0">
      <selection activeCell="AA15" sqref="AA15"/>
    </sheetView>
  </sheetViews>
  <sheetFormatPr defaultRowHeight="15" x14ac:dyDescent="0.25"/>
  <cols>
    <col min="1" max="1" width="5" style="3" customWidth="1"/>
    <col min="2" max="2" width="6.7109375" style="3" bestFit="1" customWidth="1"/>
    <col min="3" max="6" width="6" style="3" customWidth="1"/>
    <col min="7" max="7" width="5.28515625" style="3" customWidth="1"/>
    <col min="8" max="9" width="6" style="3" bestFit="1" customWidth="1"/>
    <col min="10" max="10" width="7.140625" style="18" bestFit="1" customWidth="1"/>
    <col min="11" max="11" width="6.28515625" style="18" customWidth="1"/>
    <col min="12" max="12" width="9.140625" style="18" customWidth="1"/>
    <col min="13" max="13" width="7.7109375" style="3" bestFit="1" customWidth="1"/>
    <col min="14" max="14" width="7.140625" style="3" bestFit="1" customWidth="1"/>
    <col min="15" max="15" width="8.140625" style="3" bestFit="1" customWidth="1"/>
    <col min="16" max="16" width="8.28515625" style="18" bestFit="1" customWidth="1"/>
    <col min="17" max="20" width="6.28515625" style="18" customWidth="1"/>
    <col min="21" max="21" width="12.5703125" style="7" customWidth="1"/>
    <col min="22" max="22" width="0.7109375" customWidth="1"/>
    <col min="23" max="23" width="13.140625" style="10" customWidth="1"/>
    <col min="24" max="24" width="13.85546875" style="10" customWidth="1"/>
    <col min="25" max="25" width="9.5703125" style="10" customWidth="1"/>
    <col min="26" max="26" width="9.140625" style="10" customWidth="1"/>
    <col min="27" max="27" width="6.7109375" style="10" customWidth="1"/>
    <col min="28" max="28" width="7.140625" customWidth="1"/>
    <col min="29" max="30" width="12.7109375" style="3" customWidth="1"/>
    <col min="31" max="31" width="9.140625" style="10" customWidth="1"/>
    <col min="32" max="32" width="9.85546875" style="3" customWidth="1"/>
    <col min="33" max="33" width="10.5703125" style="3" customWidth="1"/>
  </cols>
  <sheetData>
    <row r="1" spans="1:31" ht="39" customHeight="1" x14ac:dyDescent="0.25"/>
    <row r="2" spans="1:31" ht="21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31" ht="36.6" customHeight="1" thickTop="1" thickBot="1" x14ac:dyDescent="0.3">
      <c r="A3" s="91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3"/>
      <c r="V3" s="94"/>
      <c r="W3" s="94"/>
      <c r="X3" s="94"/>
      <c r="Y3" s="94"/>
      <c r="Z3" s="94"/>
      <c r="AA3" s="94"/>
      <c r="AB3" s="94"/>
      <c r="AC3" s="95"/>
      <c r="AD3" s="104" t="s">
        <v>52</v>
      </c>
      <c r="AE3" s="105"/>
    </row>
    <row r="4" spans="1:31" ht="26.25" customHeight="1" thickTop="1" x14ac:dyDescent="0.25">
      <c r="A4" s="101" t="s">
        <v>30</v>
      </c>
      <c r="B4" s="102"/>
      <c r="C4" s="102"/>
      <c r="D4" s="102"/>
      <c r="E4" s="102"/>
      <c r="F4" s="102"/>
      <c r="G4" s="102"/>
      <c r="H4" s="40"/>
      <c r="I4" s="44"/>
      <c r="J4" s="99" t="s">
        <v>33</v>
      </c>
      <c r="K4" s="99"/>
      <c r="L4" s="99"/>
      <c r="M4" s="99"/>
      <c r="N4" s="99"/>
      <c r="O4" s="99"/>
      <c r="P4" s="100"/>
      <c r="Q4" s="96" t="s">
        <v>29</v>
      </c>
      <c r="R4" s="97"/>
      <c r="S4" s="98"/>
      <c r="T4" s="44"/>
      <c r="U4" s="44"/>
      <c r="V4" s="20"/>
      <c r="W4" s="20"/>
      <c r="X4" s="20"/>
      <c r="Y4" s="20"/>
      <c r="Z4" s="20"/>
      <c r="AA4" s="20"/>
      <c r="AB4" s="20"/>
      <c r="AC4" s="20"/>
      <c r="AD4" s="22"/>
      <c r="AE4" s="21"/>
    </row>
    <row r="5" spans="1:31" ht="51.75" customHeight="1" x14ac:dyDescent="0.25">
      <c r="A5" s="35" t="s">
        <v>4</v>
      </c>
      <c r="B5" s="36" t="s">
        <v>24</v>
      </c>
      <c r="C5" s="36" t="s">
        <v>25</v>
      </c>
      <c r="D5" s="36" t="s">
        <v>26</v>
      </c>
      <c r="E5" s="36" t="s">
        <v>40</v>
      </c>
      <c r="F5" s="36" t="s">
        <v>39</v>
      </c>
      <c r="G5" s="57" t="s">
        <v>38</v>
      </c>
      <c r="H5" s="38" t="s">
        <v>11</v>
      </c>
      <c r="I5" s="54" t="s">
        <v>41</v>
      </c>
      <c r="J5" s="53" t="s">
        <v>22</v>
      </c>
      <c r="K5" s="49" t="s">
        <v>23</v>
      </c>
      <c r="L5" s="54" t="s">
        <v>34</v>
      </c>
      <c r="M5" s="51" t="s">
        <v>20</v>
      </c>
      <c r="N5" s="51" t="s">
        <v>21</v>
      </c>
      <c r="O5" s="51" t="s">
        <v>53</v>
      </c>
      <c r="P5" s="54" t="s">
        <v>32</v>
      </c>
      <c r="Q5" s="34" t="s">
        <v>22</v>
      </c>
      <c r="R5" s="34" t="s">
        <v>8</v>
      </c>
      <c r="S5" s="34" t="s">
        <v>27</v>
      </c>
      <c r="T5" s="54" t="s">
        <v>28</v>
      </c>
      <c r="U5" s="45" t="s">
        <v>5</v>
      </c>
      <c r="V5" s="2"/>
      <c r="W5" s="113" t="s">
        <v>6</v>
      </c>
      <c r="X5" s="113"/>
      <c r="Y5" s="113"/>
      <c r="Z5" s="113"/>
      <c r="AA5" s="60"/>
      <c r="AC5" s="113" t="s">
        <v>7</v>
      </c>
      <c r="AD5" s="113"/>
      <c r="AE5" s="113"/>
    </row>
    <row r="6" spans="1:31" ht="60" x14ac:dyDescent="0.25">
      <c r="A6" s="37">
        <v>1</v>
      </c>
      <c r="B6" s="37">
        <v>12</v>
      </c>
      <c r="C6" s="37">
        <v>2</v>
      </c>
      <c r="D6" s="37">
        <v>3</v>
      </c>
      <c r="E6" s="37">
        <v>0</v>
      </c>
      <c r="F6" s="37">
        <v>3</v>
      </c>
      <c r="G6" s="56">
        <f>SUM(E6+F6)</f>
        <v>3</v>
      </c>
      <c r="H6" s="39">
        <v>17</v>
      </c>
      <c r="I6" s="55">
        <f t="shared" ref="I6:I36" si="0">SUM(H6+S6)</f>
        <v>17</v>
      </c>
      <c r="J6" s="50">
        <v>192</v>
      </c>
      <c r="K6" s="50">
        <v>240</v>
      </c>
      <c r="L6" s="55">
        <f t="shared" ref="L6:L36" si="1">SUM(J6+K6+Q6)</f>
        <v>432</v>
      </c>
      <c r="M6" s="52">
        <v>1600</v>
      </c>
      <c r="N6" s="52">
        <v>1270</v>
      </c>
      <c r="O6" s="52">
        <v>385</v>
      </c>
      <c r="P6" s="55">
        <f t="shared" ref="P6:P36" si="2">SUM(M6+N6+O6+R6)</f>
        <v>3411</v>
      </c>
      <c r="Q6" s="23">
        <v>0</v>
      </c>
      <c r="R6" s="23">
        <v>156</v>
      </c>
      <c r="S6" s="23">
        <v>0</v>
      </c>
      <c r="T6" s="55">
        <f t="shared" ref="T6:T36" si="3">SUM(B6+G6)</f>
        <v>15</v>
      </c>
      <c r="U6" s="9">
        <f>SUM(Z20-L6)</f>
        <v>37131</v>
      </c>
      <c r="W6" s="4" t="s">
        <v>0</v>
      </c>
      <c r="X6" s="4" t="s">
        <v>1</v>
      </c>
      <c r="Y6" s="4" t="s">
        <v>9</v>
      </c>
      <c r="Z6" s="6" t="s">
        <v>3</v>
      </c>
      <c r="AA6" s="7"/>
      <c r="AC6" s="5" t="s">
        <v>0</v>
      </c>
      <c r="AD6" s="4" t="s">
        <v>10</v>
      </c>
      <c r="AE6" s="4" t="s">
        <v>9</v>
      </c>
    </row>
    <row r="7" spans="1:31" ht="19.899999999999999" customHeight="1" x14ac:dyDescent="0.25">
      <c r="A7" s="37">
        <v>2</v>
      </c>
      <c r="B7" s="37">
        <v>10</v>
      </c>
      <c r="C7" s="37">
        <v>1</v>
      </c>
      <c r="D7" s="37">
        <v>3</v>
      </c>
      <c r="E7" s="37">
        <v>0</v>
      </c>
      <c r="F7" s="37">
        <v>2</v>
      </c>
      <c r="G7" s="56">
        <f t="shared" ref="G7:G36" si="4">SUM(E7+F7)</f>
        <v>2</v>
      </c>
      <c r="H7" s="39">
        <v>5</v>
      </c>
      <c r="I7" s="55">
        <f t="shared" si="0"/>
        <v>5</v>
      </c>
      <c r="J7" s="50">
        <v>216</v>
      </c>
      <c r="K7" s="50">
        <v>235</v>
      </c>
      <c r="L7" s="55">
        <f t="shared" si="1"/>
        <v>451</v>
      </c>
      <c r="M7" s="52">
        <v>982</v>
      </c>
      <c r="N7" s="52">
        <v>1324</v>
      </c>
      <c r="O7" s="52">
        <v>400</v>
      </c>
      <c r="P7" s="55">
        <f t="shared" si="2"/>
        <v>2706</v>
      </c>
      <c r="Q7" s="23">
        <v>0</v>
      </c>
      <c r="R7" s="23">
        <v>0</v>
      </c>
      <c r="S7" s="23">
        <v>0</v>
      </c>
      <c r="T7" s="55">
        <f t="shared" si="3"/>
        <v>12</v>
      </c>
      <c r="U7" s="9">
        <f>SUM(U6-L7)</f>
        <v>36680</v>
      </c>
      <c r="W7" s="106" t="s">
        <v>12</v>
      </c>
      <c r="X7" s="107"/>
      <c r="Y7" s="108"/>
      <c r="Z7" s="9">
        <v>13593</v>
      </c>
      <c r="AA7" s="18"/>
      <c r="AC7" s="1"/>
      <c r="AD7" s="9"/>
      <c r="AE7" s="17"/>
    </row>
    <row r="8" spans="1:31" ht="19.899999999999999" customHeight="1" x14ac:dyDescent="0.25">
      <c r="A8" s="37">
        <v>3</v>
      </c>
      <c r="B8" s="37">
        <v>10</v>
      </c>
      <c r="C8" s="37">
        <v>0</v>
      </c>
      <c r="D8" s="37">
        <v>3</v>
      </c>
      <c r="E8" s="37">
        <v>0</v>
      </c>
      <c r="F8" s="37">
        <v>3</v>
      </c>
      <c r="G8" s="56">
        <f t="shared" si="4"/>
        <v>3</v>
      </c>
      <c r="H8" s="39">
        <v>0</v>
      </c>
      <c r="I8" s="55">
        <f t="shared" si="0"/>
        <v>0</v>
      </c>
      <c r="J8" s="50">
        <v>256</v>
      </c>
      <c r="K8" s="50">
        <v>248</v>
      </c>
      <c r="L8" s="55">
        <f t="shared" si="1"/>
        <v>504</v>
      </c>
      <c r="M8" s="52">
        <v>986</v>
      </c>
      <c r="N8" s="52">
        <v>1212</v>
      </c>
      <c r="O8" s="52">
        <v>368</v>
      </c>
      <c r="P8" s="55">
        <f t="shared" si="2"/>
        <v>2566</v>
      </c>
      <c r="Q8" s="23">
        <v>0</v>
      </c>
      <c r="R8" s="23">
        <v>0</v>
      </c>
      <c r="S8" s="23">
        <v>0</v>
      </c>
      <c r="T8" s="55">
        <f t="shared" si="3"/>
        <v>13</v>
      </c>
      <c r="U8" s="9">
        <f>SUM(U7-L8)</f>
        <v>36176</v>
      </c>
      <c r="W8" s="1">
        <v>45355</v>
      </c>
      <c r="X8" s="9">
        <v>15</v>
      </c>
      <c r="Y8" s="17">
        <v>15</v>
      </c>
      <c r="Z8" s="17">
        <v>2040</v>
      </c>
      <c r="AA8" s="61"/>
      <c r="AC8" s="8"/>
      <c r="AD8" s="9"/>
      <c r="AE8" s="17"/>
    </row>
    <row r="9" spans="1:31" ht="19.899999999999999" customHeight="1" x14ac:dyDescent="0.25">
      <c r="A9" s="37">
        <v>4</v>
      </c>
      <c r="B9" s="37">
        <v>10</v>
      </c>
      <c r="C9" s="37">
        <v>3</v>
      </c>
      <c r="D9" s="37">
        <v>3</v>
      </c>
      <c r="E9" s="37">
        <v>0</v>
      </c>
      <c r="F9" s="37">
        <v>1</v>
      </c>
      <c r="G9" s="56">
        <f t="shared" si="4"/>
        <v>1</v>
      </c>
      <c r="H9" s="39">
        <v>50</v>
      </c>
      <c r="I9" s="55">
        <f t="shared" si="0"/>
        <v>50</v>
      </c>
      <c r="J9" s="50">
        <v>283</v>
      </c>
      <c r="K9" s="50">
        <v>217</v>
      </c>
      <c r="L9" s="55">
        <f t="shared" si="1"/>
        <v>500</v>
      </c>
      <c r="M9" s="52">
        <v>990</v>
      </c>
      <c r="N9" s="52">
        <v>1186</v>
      </c>
      <c r="O9" s="52">
        <v>416</v>
      </c>
      <c r="P9" s="55">
        <f t="shared" si="2"/>
        <v>2592</v>
      </c>
      <c r="Q9" s="23">
        <v>0</v>
      </c>
      <c r="R9" s="23">
        <v>0</v>
      </c>
      <c r="S9" s="23">
        <v>0</v>
      </c>
      <c r="T9" s="55">
        <f t="shared" si="3"/>
        <v>11</v>
      </c>
      <c r="U9" s="9">
        <f>SUM(U8-L9)</f>
        <v>35676</v>
      </c>
      <c r="W9" s="1">
        <v>45357</v>
      </c>
      <c r="X9" s="9">
        <v>21</v>
      </c>
      <c r="Y9" s="9">
        <v>21</v>
      </c>
      <c r="Z9" s="17">
        <v>2960</v>
      </c>
      <c r="AA9" s="61"/>
      <c r="AC9" s="8"/>
      <c r="AD9" s="9"/>
      <c r="AE9" s="17"/>
    </row>
    <row r="10" spans="1:31" ht="19.899999999999999" customHeight="1" x14ac:dyDescent="0.25">
      <c r="A10" s="37">
        <v>5</v>
      </c>
      <c r="B10" s="37">
        <v>11</v>
      </c>
      <c r="C10" s="37">
        <v>0</v>
      </c>
      <c r="D10" s="37">
        <v>3</v>
      </c>
      <c r="E10" s="37">
        <v>0</v>
      </c>
      <c r="F10" s="37">
        <v>0</v>
      </c>
      <c r="G10" s="56">
        <f t="shared" si="4"/>
        <v>0</v>
      </c>
      <c r="H10" s="39">
        <v>0</v>
      </c>
      <c r="I10" s="55">
        <f t="shared" si="0"/>
        <v>0</v>
      </c>
      <c r="J10" s="50">
        <v>336</v>
      </c>
      <c r="K10" s="50">
        <v>256</v>
      </c>
      <c r="L10" s="55">
        <f t="shared" si="1"/>
        <v>592</v>
      </c>
      <c r="M10" s="52">
        <v>770</v>
      </c>
      <c r="N10" s="52">
        <v>1248</v>
      </c>
      <c r="O10" s="52">
        <v>416</v>
      </c>
      <c r="P10" s="55">
        <f t="shared" si="2"/>
        <v>2434</v>
      </c>
      <c r="Q10" s="23">
        <v>0</v>
      </c>
      <c r="R10" s="23">
        <v>0</v>
      </c>
      <c r="S10" s="23">
        <v>0</v>
      </c>
      <c r="T10" s="55">
        <f t="shared" si="3"/>
        <v>11</v>
      </c>
      <c r="U10" s="9">
        <f>SUM(U9-L10)</f>
        <v>35084</v>
      </c>
      <c r="W10" s="8">
        <v>45358</v>
      </c>
      <c r="X10" s="9">
        <v>22</v>
      </c>
      <c r="Y10" s="9">
        <v>22</v>
      </c>
      <c r="Z10" s="17">
        <v>2240</v>
      </c>
      <c r="AA10" s="18"/>
      <c r="AC10" s="8"/>
      <c r="AD10" s="9"/>
      <c r="AE10" s="11"/>
    </row>
    <row r="11" spans="1:31" ht="19.899999999999999" customHeight="1" x14ac:dyDescent="0.25">
      <c r="A11" s="37">
        <v>6</v>
      </c>
      <c r="B11" s="37">
        <v>11</v>
      </c>
      <c r="C11" s="37">
        <v>0</v>
      </c>
      <c r="D11" s="37">
        <v>2</v>
      </c>
      <c r="E11" s="37">
        <v>0</v>
      </c>
      <c r="F11" s="37">
        <v>6</v>
      </c>
      <c r="G11" s="56">
        <f t="shared" si="4"/>
        <v>6</v>
      </c>
      <c r="H11" s="39">
        <v>0</v>
      </c>
      <c r="I11" s="55">
        <f t="shared" si="0"/>
        <v>0</v>
      </c>
      <c r="J11" s="50">
        <v>136</v>
      </c>
      <c r="K11" s="50">
        <v>256</v>
      </c>
      <c r="L11" s="55">
        <f t="shared" si="1"/>
        <v>392</v>
      </c>
      <c r="M11" s="52">
        <v>989</v>
      </c>
      <c r="N11" s="52">
        <v>1432</v>
      </c>
      <c r="O11" s="52">
        <v>440</v>
      </c>
      <c r="P11" s="55">
        <f t="shared" si="2"/>
        <v>2861</v>
      </c>
      <c r="Q11" s="23">
        <v>0</v>
      </c>
      <c r="R11" s="23">
        <v>0</v>
      </c>
      <c r="S11" s="23">
        <v>0</v>
      </c>
      <c r="T11" s="55">
        <f t="shared" si="3"/>
        <v>17</v>
      </c>
      <c r="U11" s="9">
        <f t="shared" ref="U11:U36" si="5">SUM(U10-L11)</f>
        <v>34692</v>
      </c>
      <c r="W11" s="8">
        <v>45362</v>
      </c>
      <c r="X11" s="9">
        <v>22</v>
      </c>
      <c r="Y11" s="9">
        <v>22</v>
      </c>
      <c r="Z11" s="17">
        <v>2210</v>
      </c>
      <c r="AA11" s="61"/>
      <c r="AC11" s="8"/>
      <c r="AD11" s="9"/>
      <c r="AE11" s="11"/>
    </row>
    <row r="12" spans="1:31" ht="19.899999999999999" customHeight="1" x14ac:dyDescent="0.25">
      <c r="A12" s="37">
        <v>7</v>
      </c>
      <c r="B12" s="37">
        <v>12</v>
      </c>
      <c r="C12" s="37">
        <v>3</v>
      </c>
      <c r="D12" s="37">
        <v>1</v>
      </c>
      <c r="E12" s="37">
        <v>0</v>
      </c>
      <c r="F12" s="37">
        <v>1</v>
      </c>
      <c r="G12" s="56">
        <f t="shared" si="4"/>
        <v>1</v>
      </c>
      <c r="H12" s="39">
        <v>45</v>
      </c>
      <c r="I12" s="55">
        <f t="shared" si="0"/>
        <v>75</v>
      </c>
      <c r="J12" s="50">
        <v>90</v>
      </c>
      <c r="K12" s="50">
        <v>0</v>
      </c>
      <c r="L12" s="55">
        <f t="shared" si="1"/>
        <v>90</v>
      </c>
      <c r="M12" s="52">
        <v>1340</v>
      </c>
      <c r="N12" s="52">
        <v>1518</v>
      </c>
      <c r="O12" s="52">
        <v>440</v>
      </c>
      <c r="P12" s="55">
        <f t="shared" si="2"/>
        <v>3298</v>
      </c>
      <c r="Q12" s="23">
        <v>0</v>
      </c>
      <c r="R12" s="23">
        <v>0</v>
      </c>
      <c r="S12" s="23">
        <v>30</v>
      </c>
      <c r="T12" s="55">
        <f t="shared" si="3"/>
        <v>13</v>
      </c>
      <c r="U12" s="9">
        <f t="shared" si="5"/>
        <v>34602</v>
      </c>
      <c r="W12" s="8">
        <v>45364</v>
      </c>
      <c r="X12" s="17">
        <v>24</v>
      </c>
      <c r="Y12" s="17">
        <v>24</v>
      </c>
      <c r="Z12" s="9">
        <v>2260</v>
      </c>
      <c r="AA12" s="18"/>
      <c r="AC12" s="15" t="s">
        <v>2</v>
      </c>
      <c r="AD12" s="25">
        <f>SUM(AD7:AD11)</f>
        <v>0</v>
      </c>
      <c r="AE12" s="26">
        <f>SUM(AE7:AE11)</f>
        <v>0</v>
      </c>
    </row>
    <row r="13" spans="1:31" ht="19.899999999999999" customHeight="1" x14ac:dyDescent="0.25">
      <c r="A13" s="37">
        <v>8</v>
      </c>
      <c r="B13" s="37">
        <v>13</v>
      </c>
      <c r="C13" s="37">
        <v>2</v>
      </c>
      <c r="D13" s="37">
        <v>1</v>
      </c>
      <c r="E13" s="37">
        <v>0</v>
      </c>
      <c r="F13" s="37">
        <v>3</v>
      </c>
      <c r="G13" s="56">
        <f t="shared" si="4"/>
        <v>3</v>
      </c>
      <c r="H13" s="39">
        <v>75</v>
      </c>
      <c r="I13" s="55">
        <f t="shared" si="0"/>
        <v>75</v>
      </c>
      <c r="J13" s="50">
        <v>104</v>
      </c>
      <c r="K13" s="50">
        <v>0</v>
      </c>
      <c r="L13" s="55">
        <f t="shared" si="1"/>
        <v>104</v>
      </c>
      <c r="M13" s="52">
        <v>1726</v>
      </c>
      <c r="N13" s="52">
        <v>1591</v>
      </c>
      <c r="O13" s="52">
        <v>440</v>
      </c>
      <c r="P13" s="55">
        <f t="shared" si="2"/>
        <v>3757</v>
      </c>
      <c r="Q13" s="23">
        <v>0</v>
      </c>
      <c r="R13" s="23">
        <v>0</v>
      </c>
      <c r="S13" s="23">
        <v>0</v>
      </c>
      <c r="T13" s="55">
        <f t="shared" si="3"/>
        <v>16</v>
      </c>
      <c r="U13" s="9">
        <f t="shared" si="5"/>
        <v>34498</v>
      </c>
      <c r="W13" s="1">
        <v>45365</v>
      </c>
      <c r="X13" s="9">
        <v>29</v>
      </c>
      <c r="Y13" s="9">
        <v>29</v>
      </c>
      <c r="Z13" s="17">
        <v>2750</v>
      </c>
      <c r="AA13" s="61"/>
    </row>
    <row r="14" spans="1:31" ht="19.899999999999999" customHeight="1" x14ac:dyDescent="0.25">
      <c r="A14" s="37">
        <v>9</v>
      </c>
      <c r="B14" s="37">
        <v>13</v>
      </c>
      <c r="C14" s="37">
        <v>2</v>
      </c>
      <c r="D14" s="37">
        <v>2</v>
      </c>
      <c r="E14" s="37">
        <v>0</v>
      </c>
      <c r="F14" s="37">
        <v>2</v>
      </c>
      <c r="G14" s="56">
        <f t="shared" si="4"/>
        <v>2</v>
      </c>
      <c r="H14" s="39">
        <v>9</v>
      </c>
      <c r="I14" s="55">
        <f t="shared" si="0"/>
        <v>9</v>
      </c>
      <c r="J14" s="50">
        <v>146</v>
      </c>
      <c r="K14" s="50">
        <v>0</v>
      </c>
      <c r="L14" s="55">
        <f t="shared" si="1"/>
        <v>146</v>
      </c>
      <c r="M14" s="52">
        <v>1506</v>
      </c>
      <c r="N14" s="52">
        <v>1368</v>
      </c>
      <c r="O14" s="52">
        <v>435</v>
      </c>
      <c r="P14" s="55">
        <f t="shared" si="2"/>
        <v>3309</v>
      </c>
      <c r="Q14" s="23">
        <v>0</v>
      </c>
      <c r="R14" s="23">
        <v>0</v>
      </c>
      <c r="S14" s="23">
        <v>0</v>
      </c>
      <c r="T14" s="55">
        <f t="shared" si="3"/>
        <v>15</v>
      </c>
      <c r="U14" s="9">
        <f t="shared" si="5"/>
        <v>34352</v>
      </c>
      <c r="W14" s="1">
        <v>45371</v>
      </c>
      <c r="X14" s="9">
        <v>25</v>
      </c>
      <c r="Y14" s="9">
        <v>25</v>
      </c>
      <c r="Z14" s="17">
        <v>2330</v>
      </c>
      <c r="AA14" s="61"/>
    </row>
    <row r="15" spans="1:31" ht="19.899999999999999" customHeight="1" x14ac:dyDescent="0.25">
      <c r="A15" s="37">
        <v>10</v>
      </c>
      <c r="B15" s="37">
        <v>13</v>
      </c>
      <c r="C15" s="37">
        <v>0</v>
      </c>
      <c r="D15" s="37">
        <v>2</v>
      </c>
      <c r="E15" s="37">
        <v>3</v>
      </c>
      <c r="F15" s="37">
        <v>1</v>
      </c>
      <c r="G15" s="56">
        <f t="shared" si="4"/>
        <v>4</v>
      </c>
      <c r="H15" s="39">
        <v>0</v>
      </c>
      <c r="I15" s="55">
        <f t="shared" si="0"/>
        <v>0</v>
      </c>
      <c r="J15" s="50">
        <v>216</v>
      </c>
      <c r="K15" s="50">
        <v>0</v>
      </c>
      <c r="L15" s="55">
        <f t="shared" si="1"/>
        <v>216</v>
      </c>
      <c r="M15" s="52">
        <v>1480</v>
      </c>
      <c r="N15" s="52">
        <v>1446</v>
      </c>
      <c r="O15" s="52">
        <v>528</v>
      </c>
      <c r="P15" s="55">
        <f t="shared" si="2"/>
        <v>3454</v>
      </c>
      <c r="Q15" s="23">
        <v>0</v>
      </c>
      <c r="R15" s="23">
        <v>0</v>
      </c>
      <c r="S15" s="23">
        <v>0</v>
      </c>
      <c r="T15" s="55">
        <f t="shared" si="3"/>
        <v>17</v>
      </c>
      <c r="U15" s="9">
        <f t="shared" si="5"/>
        <v>34136</v>
      </c>
      <c r="W15" s="58">
        <v>45372</v>
      </c>
      <c r="X15" s="11">
        <v>21</v>
      </c>
      <c r="Y15" s="11">
        <v>21</v>
      </c>
      <c r="Z15" s="17">
        <v>2140</v>
      </c>
      <c r="AA15" s="61"/>
    </row>
    <row r="16" spans="1:31" ht="19.899999999999999" customHeight="1" x14ac:dyDescent="0.25">
      <c r="A16" s="37">
        <v>11</v>
      </c>
      <c r="B16" s="37">
        <v>12</v>
      </c>
      <c r="C16" s="37">
        <v>4</v>
      </c>
      <c r="D16" s="37">
        <v>2</v>
      </c>
      <c r="E16" s="37">
        <v>0</v>
      </c>
      <c r="F16" s="37">
        <v>3</v>
      </c>
      <c r="G16" s="56">
        <f t="shared" si="4"/>
        <v>3</v>
      </c>
      <c r="H16" s="39">
        <v>53</v>
      </c>
      <c r="I16" s="55">
        <f t="shared" si="0"/>
        <v>53</v>
      </c>
      <c r="J16" s="50">
        <v>241</v>
      </c>
      <c r="K16" s="50">
        <v>0</v>
      </c>
      <c r="L16" s="55">
        <f t="shared" si="1"/>
        <v>241</v>
      </c>
      <c r="M16" s="52">
        <v>1470</v>
      </c>
      <c r="N16" s="52">
        <v>464</v>
      </c>
      <c r="O16" s="52">
        <v>1696</v>
      </c>
      <c r="P16" s="55">
        <f t="shared" si="2"/>
        <v>3630</v>
      </c>
      <c r="Q16" s="23">
        <v>0</v>
      </c>
      <c r="R16" s="23">
        <v>0</v>
      </c>
      <c r="S16" s="23">
        <v>0</v>
      </c>
      <c r="T16" s="55">
        <f t="shared" si="3"/>
        <v>15</v>
      </c>
      <c r="U16" s="9">
        <f t="shared" si="5"/>
        <v>33895</v>
      </c>
      <c r="W16" s="1">
        <v>45378</v>
      </c>
      <c r="X16" s="9">
        <v>22</v>
      </c>
      <c r="Y16" s="9">
        <v>22</v>
      </c>
      <c r="Z16" s="17">
        <v>2440</v>
      </c>
      <c r="AA16" s="61"/>
    </row>
    <row r="17" spans="1:33" ht="19.899999999999999" customHeight="1" x14ac:dyDescent="0.25">
      <c r="A17" s="37">
        <v>12</v>
      </c>
      <c r="B17" s="37">
        <v>13</v>
      </c>
      <c r="C17" s="37">
        <v>2</v>
      </c>
      <c r="D17" s="37">
        <v>2</v>
      </c>
      <c r="E17" s="37">
        <v>0</v>
      </c>
      <c r="F17" s="37">
        <v>5</v>
      </c>
      <c r="G17" s="56">
        <f t="shared" si="4"/>
        <v>5</v>
      </c>
      <c r="H17" s="39">
        <v>67</v>
      </c>
      <c r="I17" s="55">
        <f t="shared" si="0"/>
        <v>67</v>
      </c>
      <c r="J17" s="50">
        <v>144</v>
      </c>
      <c r="K17" s="50">
        <v>0</v>
      </c>
      <c r="L17" s="55">
        <f t="shared" si="1"/>
        <v>144</v>
      </c>
      <c r="M17" s="52">
        <v>980</v>
      </c>
      <c r="N17" s="52">
        <v>1809</v>
      </c>
      <c r="O17" s="52">
        <v>520</v>
      </c>
      <c r="P17" s="55">
        <f t="shared" si="2"/>
        <v>3309</v>
      </c>
      <c r="Q17" s="23">
        <v>0</v>
      </c>
      <c r="R17" s="23">
        <v>0</v>
      </c>
      <c r="S17" s="23">
        <v>0</v>
      </c>
      <c r="T17" s="55">
        <f t="shared" si="3"/>
        <v>18</v>
      </c>
      <c r="U17" s="9">
        <f t="shared" si="5"/>
        <v>33751</v>
      </c>
      <c r="W17" s="8">
        <v>45379</v>
      </c>
      <c r="X17" s="9">
        <v>19</v>
      </c>
      <c r="Y17" s="9">
        <v>19</v>
      </c>
      <c r="Z17" s="17">
        <v>2600</v>
      </c>
      <c r="AA17" s="18"/>
    </row>
    <row r="18" spans="1:33" ht="19.899999999999999" customHeight="1" x14ac:dyDescent="0.25">
      <c r="A18" s="37">
        <v>13</v>
      </c>
      <c r="B18" s="37">
        <v>13</v>
      </c>
      <c r="C18" s="37">
        <v>5</v>
      </c>
      <c r="D18" s="37">
        <v>3</v>
      </c>
      <c r="E18" s="37">
        <v>0</v>
      </c>
      <c r="F18" s="37">
        <v>6</v>
      </c>
      <c r="G18" s="56">
        <f t="shared" si="4"/>
        <v>6</v>
      </c>
      <c r="H18" s="39">
        <v>78</v>
      </c>
      <c r="I18" s="55">
        <f t="shared" si="0"/>
        <v>78</v>
      </c>
      <c r="J18" s="50">
        <v>288</v>
      </c>
      <c r="K18" s="50">
        <v>0</v>
      </c>
      <c r="L18" s="55">
        <f t="shared" si="1"/>
        <v>288</v>
      </c>
      <c r="M18" s="52">
        <v>934</v>
      </c>
      <c r="N18" s="52">
        <v>1835</v>
      </c>
      <c r="O18" s="52">
        <v>372</v>
      </c>
      <c r="P18" s="55">
        <f t="shared" si="2"/>
        <v>3141</v>
      </c>
      <c r="Q18" s="23">
        <v>0</v>
      </c>
      <c r="R18" s="23">
        <v>0</v>
      </c>
      <c r="S18" s="23">
        <v>0</v>
      </c>
      <c r="T18" s="55">
        <f t="shared" si="3"/>
        <v>19</v>
      </c>
      <c r="U18" s="9">
        <f t="shared" si="5"/>
        <v>33463</v>
      </c>
      <c r="W18" s="8"/>
      <c r="X18" s="17"/>
      <c r="Y18" s="17"/>
      <c r="Z18" s="9"/>
      <c r="AA18" s="61"/>
    </row>
    <row r="19" spans="1:33" ht="19.899999999999999" customHeight="1" x14ac:dyDescent="0.25">
      <c r="A19" s="37">
        <v>14</v>
      </c>
      <c r="B19" s="37">
        <v>12</v>
      </c>
      <c r="C19" s="37">
        <v>4</v>
      </c>
      <c r="D19" s="37">
        <v>3</v>
      </c>
      <c r="E19" s="37">
        <v>0</v>
      </c>
      <c r="F19" s="37">
        <v>3</v>
      </c>
      <c r="G19" s="56">
        <f t="shared" si="4"/>
        <v>3</v>
      </c>
      <c r="H19" s="39">
        <v>91</v>
      </c>
      <c r="I19" s="55">
        <f t="shared" si="0"/>
        <v>91</v>
      </c>
      <c r="J19" s="50">
        <v>365</v>
      </c>
      <c r="K19" s="50">
        <v>0</v>
      </c>
      <c r="L19" s="55">
        <f t="shared" si="1"/>
        <v>365</v>
      </c>
      <c r="M19" s="52">
        <v>796</v>
      </c>
      <c r="N19" s="52">
        <v>1840</v>
      </c>
      <c r="O19" s="52">
        <v>496</v>
      </c>
      <c r="P19" s="55">
        <f t="shared" si="2"/>
        <v>3132</v>
      </c>
      <c r="Q19" s="23">
        <v>0</v>
      </c>
      <c r="R19" s="23">
        <v>0</v>
      </c>
      <c r="S19" s="23">
        <v>0</v>
      </c>
      <c r="T19" s="55">
        <f t="shared" si="3"/>
        <v>15</v>
      </c>
      <c r="U19" s="9">
        <f t="shared" si="5"/>
        <v>33098</v>
      </c>
      <c r="W19" s="8"/>
      <c r="X19" s="46"/>
      <c r="Y19" s="11"/>
      <c r="Z19" s="17"/>
      <c r="AA19" s="61"/>
    </row>
    <row r="20" spans="1:33" ht="19.899999999999999" customHeight="1" x14ac:dyDescent="0.25">
      <c r="A20" s="37">
        <v>15</v>
      </c>
      <c r="B20" s="37">
        <v>13</v>
      </c>
      <c r="C20" s="37">
        <v>4</v>
      </c>
      <c r="D20" s="37">
        <v>3</v>
      </c>
      <c r="E20" s="37">
        <v>0</v>
      </c>
      <c r="F20" s="37">
        <v>2</v>
      </c>
      <c r="G20" s="56">
        <f t="shared" si="4"/>
        <v>2</v>
      </c>
      <c r="H20" s="39">
        <v>97</v>
      </c>
      <c r="I20" s="55">
        <f t="shared" si="0"/>
        <v>97</v>
      </c>
      <c r="J20" s="50">
        <v>296</v>
      </c>
      <c r="K20" s="50">
        <v>119</v>
      </c>
      <c r="L20" s="55">
        <f t="shared" si="1"/>
        <v>415</v>
      </c>
      <c r="M20" s="52">
        <v>800</v>
      </c>
      <c r="N20" s="52">
        <v>1941</v>
      </c>
      <c r="O20" s="52">
        <v>480</v>
      </c>
      <c r="P20" s="55">
        <f t="shared" si="2"/>
        <v>3221</v>
      </c>
      <c r="Q20" s="23">
        <v>0</v>
      </c>
      <c r="R20" s="23">
        <v>0</v>
      </c>
      <c r="S20" s="23">
        <v>0</v>
      </c>
      <c r="T20" s="55">
        <f t="shared" si="3"/>
        <v>15</v>
      </c>
      <c r="U20" s="9">
        <f t="shared" si="5"/>
        <v>32683</v>
      </c>
      <c r="W20" s="109" t="s">
        <v>2</v>
      </c>
      <c r="X20" s="110"/>
      <c r="Y20" s="28"/>
      <c r="Z20" s="23">
        <f>SUM(Z7:Z19)</f>
        <v>37563</v>
      </c>
      <c r="AA20" s="18"/>
    </row>
    <row r="21" spans="1:33" ht="19.899999999999999" customHeight="1" x14ac:dyDescent="0.25">
      <c r="A21" s="37">
        <v>16</v>
      </c>
      <c r="B21" s="37">
        <v>13</v>
      </c>
      <c r="C21" s="37">
        <v>3</v>
      </c>
      <c r="D21" s="37">
        <v>3</v>
      </c>
      <c r="E21" s="37">
        <v>1</v>
      </c>
      <c r="F21" s="37">
        <v>0</v>
      </c>
      <c r="G21" s="56">
        <f t="shared" si="4"/>
        <v>1</v>
      </c>
      <c r="H21" s="39">
        <v>162</v>
      </c>
      <c r="I21" s="55">
        <f t="shared" si="0"/>
        <v>162</v>
      </c>
      <c r="J21" s="50">
        <v>576</v>
      </c>
      <c r="K21" s="50">
        <v>136</v>
      </c>
      <c r="L21" s="55">
        <f t="shared" si="1"/>
        <v>712</v>
      </c>
      <c r="M21" s="52">
        <v>600</v>
      </c>
      <c r="N21" s="52">
        <v>2005</v>
      </c>
      <c r="O21" s="52">
        <v>480</v>
      </c>
      <c r="P21" s="55">
        <f t="shared" si="2"/>
        <v>3085</v>
      </c>
      <c r="Q21" s="23">
        <v>0</v>
      </c>
      <c r="R21" s="23">
        <v>0</v>
      </c>
      <c r="S21" s="23">
        <v>0</v>
      </c>
      <c r="T21" s="55">
        <f t="shared" si="3"/>
        <v>14</v>
      </c>
      <c r="U21" s="9">
        <f t="shared" si="5"/>
        <v>31971</v>
      </c>
      <c r="W21" s="111" t="s">
        <v>37</v>
      </c>
      <c r="X21" s="112"/>
      <c r="Y21" s="29"/>
      <c r="Z21" s="16"/>
      <c r="AA21" s="18"/>
      <c r="AB21" s="47"/>
      <c r="AC21" s="115"/>
      <c r="AD21" s="115"/>
      <c r="AE21" s="115"/>
      <c r="AF21" s="115"/>
      <c r="AG21" s="115"/>
    </row>
    <row r="22" spans="1:33" ht="19.899999999999999" customHeight="1" x14ac:dyDescent="0.25">
      <c r="A22" s="37">
        <v>17</v>
      </c>
      <c r="B22" s="37">
        <v>13</v>
      </c>
      <c r="C22" s="37">
        <v>4</v>
      </c>
      <c r="D22" s="37">
        <v>3</v>
      </c>
      <c r="E22" s="37">
        <v>2</v>
      </c>
      <c r="F22" s="37">
        <v>1</v>
      </c>
      <c r="G22" s="56">
        <f t="shared" si="4"/>
        <v>3</v>
      </c>
      <c r="H22" s="39">
        <v>176</v>
      </c>
      <c r="I22" s="55">
        <f t="shared" si="0"/>
        <v>176</v>
      </c>
      <c r="J22" s="50">
        <v>1082</v>
      </c>
      <c r="K22" s="50">
        <v>0</v>
      </c>
      <c r="L22" s="55">
        <f t="shared" si="1"/>
        <v>1082</v>
      </c>
      <c r="M22" s="52">
        <v>706</v>
      </c>
      <c r="N22" s="52">
        <v>2002</v>
      </c>
      <c r="O22" s="52">
        <v>480</v>
      </c>
      <c r="P22" s="55">
        <f t="shared" si="2"/>
        <v>3188</v>
      </c>
      <c r="Q22" s="23">
        <v>0</v>
      </c>
      <c r="R22" s="23">
        <v>0</v>
      </c>
      <c r="S22" s="23">
        <v>0</v>
      </c>
      <c r="T22" s="55">
        <f t="shared" si="3"/>
        <v>16</v>
      </c>
      <c r="U22" s="9">
        <f t="shared" si="5"/>
        <v>30889</v>
      </c>
      <c r="W22" s="91" t="s">
        <v>2</v>
      </c>
      <c r="X22" s="93"/>
      <c r="Y22" s="27"/>
      <c r="Z22" s="24">
        <f>SUM(Z20+Z21)</f>
        <v>37563</v>
      </c>
      <c r="AA22" s="61"/>
      <c r="AD22" s="7"/>
      <c r="AE22" s="13"/>
      <c r="AG22" s="12"/>
    </row>
    <row r="23" spans="1:33" ht="19.899999999999999" customHeight="1" x14ac:dyDescent="0.25">
      <c r="A23" s="37">
        <v>18</v>
      </c>
      <c r="B23" s="37">
        <v>13</v>
      </c>
      <c r="C23" s="37">
        <v>4</v>
      </c>
      <c r="D23" s="37">
        <v>4</v>
      </c>
      <c r="E23" s="37">
        <v>0</v>
      </c>
      <c r="F23" s="37">
        <v>2</v>
      </c>
      <c r="G23" s="56">
        <f t="shared" si="4"/>
        <v>2</v>
      </c>
      <c r="H23" s="39">
        <v>293</v>
      </c>
      <c r="I23" s="55">
        <f t="shared" si="0"/>
        <v>293</v>
      </c>
      <c r="J23" s="50">
        <v>1096</v>
      </c>
      <c r="K23" s="50">
        <v>0</v>
      </c>
      <c r="L23" s="55">
        <f t="shared" si="1"/>
        <v>1096</v>
      </c>
      <c r="M23" s="52">
        <v>1066</v>
      </c>
      <c r="N23" s="52">
        <v>1501</v>
      </c>
      <c r="O23" s="52">
        <v>496</v>
      </c>
      <c r="P23" s="55">
        <f t="shared" si="2"/>
        <v>3063</v>
      </c>
      <c r="Q23" s="23">
        <v>0</v>
      </c>
      <c r="R23" s="23">
        <v>0</v>
      </c>
      <c r="S23" s="23">
        <v>0</v>
      </c>
      <c r="T23" s="55">
        <f t="shared" si="3"/>
        <v>15</v>
      </c>
      <c r="U23" s="9">
        <f t="shared" si="5"/>
        <v>29793</v>
      </c>
      <c r="X23" s="13"/>
      <c r="Y23" s="13"/>
      <c r="AD23" s="7"/>
    </row>
    <row r="24" spans="1:33" ht="19.899999999999999" customHeight="1" x14ac:dyDescent="0.25">
      <c r="A24" s="37">
        <v>19</v>
      </c>
      <c r="B24" s="37">
        <v>15</v>
      </c>
      <c r="C24" s="37">
        <v>3</v>
      </c>
      <c r="D24" s="37">
        <v>5</v>
      </c>
      <c r="E24" s="37">
        <v>2</v>
      </c>
      <c r="F24" s="37">
        <v>1</v>
      </c>
      <c r="G24" s="56">
        <f t="shared" si="4"/>
        <v>3</v>
      </c>
      <c r="H24" s="39">
        <v>199</v>
      </c>
      <c r="I24" s="55">
        <f t="shared" si="0"/>
        <v>199</v>
      </c>
      <c r="J24" s="50">
        <v>1532</v>
      </c>
      <c r="K24" s="50">
        <v>0</v>
      </c>
      <c r="L24" s="55">
        <f t="shared" si="1"/>
        <v>1532</v>
      </c>
      <c r="M24" s="52">
        <v>652</v>
      </c>
      <c r="N24" s="52">
        <v>1557</v>
      </c>
      <c r="O24" s="52">
        <v>512</v>
      </c>
      <c r="P24" s="55">
        <f t="shared" si="2"/>
        <v>2721</v>
      </c>
      <c r="Q24" s="23">
        <v>0</v>
      </c>
      <c r="R24" s="23">
        <v>0</v>
      </c>
      <c r="S24" s="23">
        <v>0</v>
      </c>
      <c r="T24" s="55">
        <f t="shared" si="3"/>
        <v>18</v>
      </c>
      <c r="U24" s="9">
        <f t="shared" si="5"/>
        <v>28261</v>
      </c>
      <c r="X24" s="13"/>
      <c r="Y24" s="13"/>
      <c r="Z24" s="13"/>
      <c r="AA24" s="13"/>
      <c r="AD24" s="7"/>
      <c r="AG24" s="12"/>
    </row>
    <row r="25" spans="1:33" ht="38.25" x14ac:dyDescent="0.25">
      <c r="A25" s="37">
        <v>20</v>
      </c>
      <c r="B25" s="37">
        <v>15</v>
      </c>
      <c r="C25" s="37">
        <v>6</v>
      </c>
      <c r="D25" s="37">
        <v>5</v>
      </c>
      <c r="E25" s="37">
        <v>1</v>
      </c>
      <c r="F25" s="37">
        <v>1</v>
      </c>
      <c r="G25" s="56">
        <f t="shared" si="4"/>
        <v>2</v>
      </c>
      <c r="H25" s="39">
        <v>321</v>
      </c>
      <c r="I25" s="55">
        <f t="shared" si="0"/>
        <v>321</v>
      </c>
      <c r="J25" s="50">
        <v>920</v>
      </c>
      <c r="K25" s="50">
        <v>252</v>
      </c>
      <c r="L25" s="55">
        <f t="shared" si="1"/>
        <v>1172</v>
      </c>
      <c r="M25" s="52">
        <v>640</v>
      </c>
      <c r="N25" s="52">
        <v>1712</v>
      </c>
      <c r="O25" s="52">
        <v>512</v>
      </c>
      <c r="P25" s="55">
        <f t="shared" si="2"/>
        <v>2864</v>
      </c>
      <c r="Q25" s="23">
        <v>0</v>
      </c>
      <c r="R25" s="23">
        <v>0</v>
      </c>
      <c r="S25" s="23">
        <v>0</v>
      </c>
      <c r="T25" s="55">
        <f t="shared" si="3"/>
        <v>17</v>
      </c>
      <c r="U25" s="9">
        <f t="shared" si="5"/>
        <v>27089</v>
      </c>
      <c r="W25" s="15" t="s">
        <v>13</v>
      </c>
      <c r="X25" s="33" t="s">
        <v>16</v>
      </c>
      <c r="Y25" s="43" t="s">
        <v>9</v>
      </c>
      <c r="Z25" s="33" t="s">
        <v>14</v>
      </c>
      <c r="AA25" s="43" t="s">
        <v>46</v>
      </c>
      <c r="AB25" s="41" t="s">
        <v>15</v>
      </c>
      <c r="AC25" s="42" t="s">
        <v>54</v>
      </c>
      <c r="AD25" s="42" t="s">
        <v>36</v>
      </c>
      <c r="AE25" s="30" t="s">
        <v>19</v>
      </c>
      <c r="AF25" s="15" t="s">
        <v>17</v>
      </c>
      <c r="AG25" s="59" t="s">
        <v>18</v>
      </c>
    </row>
    <row r="26" spans="1:33" ht="19.899999999999999" customHeight="1" x14ac:dyDescent="0.25">
      <c r="A26" s="37">
        <v>21</v>
      </c>
      <c r="B26" s="37">
        <v>14</v>
      </c>
      <c r="C26" s="37">
        <v>5</v>
      </c>
      <c r="D26" s="37">
        <v>6</v>
      </c>
      <c r="E26" s="37">
        <v>0</v>
      </c>
      <c r="F26" s="37">
        <v>0</v>
      </c>
      <c r="G26" s="56">
        <f t="shared" si="4"/>
        <v>0</v>
      </c>
      <c r="H26" s="39">
        <v>198</v>
      </c>
      <c r="I26" s="55">
        <f t="shared" si="0"/>
        <v>198</v>
      </c>
      <c r="J26" s="50">
        <v>1442</v>
      </c>
      <c r="K26" s="50">
        <v>0</v>
      </c>
      <c r="L26" s="55">
        <f t="shared" si="1"/>
        <v>1442</v>
      </c>
      <c r="M26" s="52">
        <v>640</v>
      </c>
      <c r="N26" s="52">
        <v>1722</v>
      </c>
      <c r="O26" s="52">
        <v>528</v>
      </c>
      <c r="P26" s="55">
        <f t="shared" si="2"/>
        <v>2890</v>
      </c>
      <c r="Q26" s="23">
        <v>0</v>
      </c>
      <c r="R26" s="23">
        <v>0</v>
      </c>
      <c r="S26" s="23">
        <v>0</v>
      </c>
      <c r="T26" s="55">
        <f t="shared" si="3"/>
        <v>14</v>
      </c>
      <c r="U26" s="9">
        <f t="shared" si="5"/>
        <v>25647</v>
      </c>
      <c r="W26" s="14">
        <v>45355</v>
      </c>
      <c r="X26" s="17">
        <v>3070</v>
      </c>
      <c r="Y26" s="11">
        <v>15</v>
      </c>
      <c r="Z26" s="17">
        <v>1030</v>
      </c>
      <c r="AA26" s="17">
        <v>0</v>
      </c>
      <c r="AB26" s="17">
        <v>0</v>
      </c>
      <c r="AC26" s="17">
        <v>0</v>
      </c>
      <c r="AD26" s="17">
        <f>Y26-AC26</f>
        <v>15</v>
      </c>
      <c r="AE26" s="9">
        <f>SUM(Z26:AB26)</f>
        <v>1030</v>
      </c>
      <c r="AF26" s="9">
        <f t="shared" ref="AF26" si="6">SUM(X26-AE26)</f>
        <v>2040</v>
      </c>
      <c r="AG26" s="9">
        <f>SUM(AF26+AA26)</f>
        <v>2040</v>
      </c>
    </row>
    <row r="27" spans="1:33" ht="19.899999999999999" customHeight="1" x14ac:dyDescent="0.25">
      <c r="A27" s="37">
        <v>22</v>
      </c>
      <c r="B27" s="37">
        <v>14</v>
      </c>
      <c r="C27" s="37">
        <v>3</v>
      </c>
      <c r="D27" s="37">
        <v>6</v>
      </c>
      <c r="E27" s="37">
        <v>1</v>
      </c>
      <c r="F27" s="37">
        <v>0</v>
      </c>
      <c r="G27" s="56">
        <f t="shared" si="4"/>
        <v>1</v>
      </c>
      <c r="H27" s="39">
        <v>172</v>
      </c>
      <c r="I27" s="55">
        <f t="shared" si="0"/>
        <v>172</v>
      </c>
      <c r="J27" s="50">
        <v>1596</v>
      </c>
      <c r="K27" s="50">
        <v>0</v>
      </c>
      <c r="L27" s="55">
        <f t="shared" si="1"/>
        <v>1596</v>
      </c>
      <c r="M27" s="52">
        <v>656</v>
      </c>
      <c r="N27" s="52">
        <v>1824</v>
      </c>
      <c r="O27" s="52">
        <v>536</v>
      </c>
      <c r="P27" s="55">
        <f t="shared" si="2"/>
        <v>3016</v>
      </c>
      <c r="Q27" s="23">
        <v>0</v>
      </c>
      <c r="R27" s="23">
        <v>0</v>
      </c>
      <c r="S27" s="23">
        <v>0</v>
      </c>
      <c r="T27" s="55">
        <f t="shared" si="3"/>
        <v>15</v>
      </c>
      <c r="U27" s="9">
        <f t="shared" si="5"/>
        <v>24051</v>
      </c>
      <c r="W27" s="14">
        <v>45357</v>
      </c>
      <c r="X27" s="17">
        <v>3590</v>
      </c>
      <c r="Y27" s="11">
        <v>21</v>
      </c>
      <c r="Z27" s="17">
        <v>630</v>
      </c>
      <c r="AA27" s="17">
        <v>0</v>
      </c>
      <c r="AB27" s="17">
        <v>0</v>
      </c>
      <c r="AC27" s="17">
        <v>0</v>
      </c>
      <c r="AD27" s="17">
        <f t="shared" ref="AD27:AD35" si="7">Y27-AC27</f>
        <v>21</v>
      </c>
      <c r="AE27" s="9">
        <f t="shared" ref="AE27:AE35" si="8">SUM(Z27:AB27)</f>
        <v>630</v>
      </c>
      <c r="AF27" s="9">
        <f t="shared" ref="AF27:AF35" si="9">SUM(X27-AE27)</f>
        <v>2960</v>
      </c>
      <c r="AG27" s="9">
        <f t="shared" ref="AG27:AG35" si="10">SUM(AF27+AA27)</f>
        <v>2960</v>
      </c>
    </row>
    <row r="28" spans="1:33" ht="19.899999999999999" customHeight="1" x14ac:dyDescent="0.25">
      <c r="A28" s="37">
        <v>23</v>
      </c>
      <c r="B28" s="37">
        <v>16</v>
      </c>
      <c r="C28" s="37">
        <v>3</v>
      </c>
      <c r="D28" s="37">
        <v>5</v>
      </c>
      <c r="E28" s="37">
        <v>3</v>
      </c>
      <c r="F28" s="37">
        <v>1</v>
      </c>
      <c r="G28" s="56">
        <f>SUM(E28+F28)</f>
        <v>4</v>
      </c>
      <c r="H28" s="39">
        <v>138</v>
      </c>
      <c r="I28" s="55">
        <f>SUM(H28+S28)</f>
        <v>138</v>
      </c>
      <c r="J28" s="50">
        <v>962</v>
      </c>
      <c r="K28" s="50">
        <v>352</v>
      </c>
      <c r="L28" s="55">
        <f>SUM(J28+K28+Q28)</f>
        <v>1314</v>
      </c>
      <c r="M28" s="52">
        <v>796</v>
      </c>
      <c r="N28" s="52">
        <v>1664</v>
      </c>
      <c r="O28" s="52">
        <v>560</v>
      </c>
      <c r="P28" s="55">
        <f>SUM(M28+N28+O28+R28)</f>
        <v>3020</v>
      </c>
      <c r="Q28" s="23">
        <v>0</v>
      </c>
      <c r="R28" s="23">
        <v>0</v>
      </c>
      <c r="S28" s="23">
        <v>0</v>
      </c>
      <c r="T28" s="55">
        <f>SUM(B28+G28)</f>
        <v>20</v>
      </c>
      <c r="U28" s="9">
        <f t="shared" si="5"/>
        <v>22737</v>
      </c>
      <c r="W28" s="14">
        <v>45358</v>
      </c>
      <c r="X28" s="17">
        <v>3540</v>
      </c>
      <c r="Y28" s="11">
        <v>22</v>
      </c>
      <c r="Z28" s="17">
        <v>1300</v>
      </c>
      <c r="AA28" s="17">
        <v>0</v>
      </c>
      <c r="AB28" s="17">
        <v>0</v>
      </c>
      <c r="AC28" s="17">
        <v>0</v>
      </c>
      <c r="AD28" s="17">
        <f t="shared" si="7"/>
        <v>22</v>
      </c>
      <c r="AE28" s="9">
        <f t="shared" si="8"/>
        <v>1300</v>
      </c>
      <c r="AF28" s="9">
        <f>SUM(X28-AE28)</f>
        <v>2240</v>
      </c>
      <c r="AG28" s="9">
        <f t="shared" si="10"/>
        <v>2240</v>
      </c>
    </row>
    <row r="29" spans="1:33" ht="19.899999999999999" customHeight="1" x14ac:dyDescent="0.25">
      <c r="A29" s="37">
        <v>24</v>
      </c>
      <c r="B29" s="37">
        <v>14</v>
      </c>
      <c r="C29" s="37">
        <v>4</v>
      </c>
      <c r="D29" s="37">
        <v>3</v>
      </c>
      <c r="E29" s="37">
        <v>0</v>
      </c>
      <c r="F29" s="37">
        <v>3</v>
      </c>
      <c r="G29" s="56">
        <f>SUM(E29+F29)</f>
        <v>3</v>
      </c>
      <c r="H29" s="39">
        <v>219</v>
      </c>
      <c r="I29" s="55">
        <f>SUM(H29+S29)</f>
        <v>219</v>
      </c>
      <c r="J29" s="50">
        <v>524</v>
      </c>
      <c r="K29" s="50">
        <v>0</v>
      </c>
      <c r="L29" s="55">
        <f>SUM(J29+K29+Q29)</f>
        <v>524</v>
      </c>
      <c r="M29" s="52">
        <v>1186</v>
      </c>
      <c r="N29" s="52">
        <v>2073</v>
      </c>
      <c r="O29" s="52">
        <v>560</v>
      </c>
      <c r="P29" s="55">
        <f>SUM(M29+N29+O29+R29)</f>
        <v>3819</v>
      </c>
      <c r="Q29" s="23">
        <v>0</v>
      </c>
      <c r="R29" s="23">
        <v>0</v>
      </c>
      <c r="S29" s="23">
        <v>0</v>
      </c>
      <c r="T29" s="55">
        <f>SUM(B29+G29)</f>
        <v>17</v>
      </c>
      <c r="U29" s="9">
        <f t="shared" si="5"/>
        <v>22213</v>
      </c>
      <c r="W29" s="14">
        <v>45362</v>
      </c>
      <c r="X29" s="17">
        <v>2720</v>
      </c>
      <c r="Y29" s="11">
        <v>22</v>
      </c>
      <c r="Z29" s="17">
        <v>510</v>
      </c>
      <c r="AA29" s="17">
        <v>0</v>
      </c>
      <c r="AB29" s="17">
        <v>0</v>
      </c>
      <c r="AC29" s="17">
        <v>0</v>
      </c>
      <c r="AD29" s="17">
        <f t="shared" si="7"/>
        <v>22</v>
      </c>
      <c r="AE29" s="9">
        <f t="shared" si="8"/>
        <v>510</v>
      </c>
      <c r="AF29" s="9">
        <f t="shared" si="9"/>
        <v>2210</v>
      </c>
      <c r="AG29" s="9">
        <f t="shared" si="10"/>
        <v>2210</v>
      </c>
    </row>
    <row r="30" spans="1:33" ht="19.899999999999999" customHeight="1" x14ac:dyDescent="0.25">
      <c r="A30" s="37">
        <v>25</v>
      </c>
      <c r="B30" s="37">
        <v>14</v>
      </c>
      <c r="C30" s="37">
        <v>2</v>
      </c>
      <c r="D30" s="37">
        <v>3</v>
      </c>
      <c r="E30" s="37">
        <v>0</v>
      </c>
      <c r="F30" s="37">
        <v>4</v>
      </c>
      <c r="G30" s="56">
        <f>SUM(E30+F30)</f>
        <v>4</v>
      </c>
      <c r="H30" s="39">
        <v>79</v>
      </c>
      <c r="I30" s="55">
        <f>SUM(H30+S30)</f>
        <v>79</v>
      </c>
      <c r="J30" s="50">
        <v>607</v>
      </c>
      <c r="K30" s="50">
        <v>0</v>
      </c>
      <c r="L30" s="55">
        <f>SUM(J30+K30+Q30)</f>
        <v>607</v>
      </c>
      <c r="M30" s="52">
        <v>1136</v>
      </c>
      <c r="N30" s="52">
        <v>1958</v>
      </c>
      <c r="O30" s="52">
        <v>560</v>
      </c>
      <c r="P30" s="55">
        <f>SUM(M30+N30+O30+R30)</f>
        <v>3654</v>
      </c>
      <c r="Q30" s="23">
        <v>0</v>
      </c>
      <c r="R30" s="23">
        <v>0</v>
      </c>
      <c r="S30" s="23">
        <v>0</v>
      </c>
      <c r="T30" s="55">
        <f>SUM(B30+G30)</f>
        <v>18</v>
      </c>
      <c r="U30" s="9">
        <f t="shared" si="5"/>
        <v>21606</v>
      </c>
      <c r="W30" s="14">
        <v>45364</v>
      </c>
      <c r="X30" s="17">
        <v>4080</v>
      </c>
      <c r="Y30" s="17">
        <v>24</v>
      </c>
      <c r="Z30" s="17">
        <v>1820</v>
      </c>
      <c r="AA30" s="17">
        <v>0</v>
      </c>
      <c r="AB30" s="17">
        <v>0</v>
      </c>
      <c r="AC30" s="17">
        <v>0</v>
      </c>
      <c r="AD30" s="17">
        <f t="shared" si="7"/>
        <v>24</v>
      </c>
      <c r="AE30" s="9">
        <f t="shared" si="8"/>
        <v>1820</v>
      </c>
      <c r="AF30" s="9">
        <f t="shared" si="9"/>
        <v>2260</v>
      </c>
      <c r="AG30" s="9">
        <f t="shared" si="10"/>
        <v>2260</v>
      </c>
    </row>
    <row r="31" spans="1:33" ht="19.899999999999999" customHeight="1" x14ac:dyDescent="0.25">
      <c r="A31" s="37">
        <v>26</v>
      </c>
      <c r="B31" s="37">
        <v>14</v>
      </c>
      <c r="C31" s="37">
        <v>3</v>
      </c>
      <c r="D31" s="37">
        <v>3</v>
      </c>
      <c r="E31" s="37">
        <v>0</v>
      </c>
      <c r="F31" s="37">
        <v>2</v>
      </c>
      <c r="G31" s="56">
        <f>SUM(E31+F31)</f>
        <v>2</v>
      </c>
      <c r="H31" s="39">
        <v>79</v>
      </c>
      <c r="I31" s="55">
        <f>SUM(H31+S31)</f>
        <v>79</v>
      </c>
      <c r="J31" s="50">
        <v>675</v>
      </c>
      <c r="K31" s="50">
        <v>0</v>
      </c>
      <c r="L31" s="55">
        <f t="shared" ref="L31:L32" si="11">SUM(J31+K31+Q31)</f>
        <v>675</v>
      </c>
      <c r="M31" s="52">
        <v>956</v>
      </c>
      <c r="N31" s="52">
        <v>1908</v>
      </c>
      <c r="O31" s="52">
        <v>598</v>
      </c>
      <c r="P31" s="55">
        <f>SUM(M31+N31+O31+R31)</f>
        <v>3462</v>
      </c>
      <c r="Q31" s="23">
        <v>0</v>
      </c>
      <c r="R31" s="23">
        <v>0</v>
      </c>
      <c r="S31" s="23">
        <v>0</v>
      </c>
      <c r="T31" s="55">
        <f>SUM(B31+G31)</f>
        <v>16</v>
      </c>
      <c r="U31" s="9">
        <f t="shared" si="5"/>
        <v>20931</v>
      </c>
      <c r="W31" s="14">
        <v>45365</v>
      </c>
      <c r="X31" s="17">
        <v>3890</v>
      </c>
      <c r="Y31" s="17">
        <v>30</v>
      </c>
      <c r="Z31" s="17">
        <v>810</v>
      </c>
      <c r="AA31" s="17">
        <v>180</v>
      </c>
      <c r="AB31" s="17">
        <v>100</v>
      </c>
      <c r="AC31" s="17">
        <v>3</v>
      </c>
      <c r="AD31" s="17">
        <f t="shared" si="7"/>
        <v>27</v>
      </c>
      <c r="AE31" s="9">
        <f t="shared" si="8"/>
        <v>1090</v>
      </c>
      <c r="AF31" s="9">
        <f t="shared" si="9"/>
        <v>2800</v>
      </c>
      <c r="AG31" s="9">
        <f t="shared" si="10"/>
        <v>2980</v>
      </c>
    </row>
    <row r="32" spans="1:33" ht="19.899999999999999" customHeight="1" x14ac:dyDescent="0.25">
      <c r="A32" s="37">
        <v>27</v>
      </c>
      <c r="B32" s="37">
        <v>14</v>
      </c>
      <c r="C32" s="37">
        <v>2</v>
      </c>
      <c r="D32" s="37">
        <v>3</v>
      </c>
      <c r="E32" s="37">
        <v>0</v>
      </c>
      <c r="F32" s="37">
        <v>0</v>
      </c>
      <c r="G32" s="56">
        <f>SUM(E32+F32)</f>
        <v>0</v>
      </c>
      <c r="H32" s="39">
        <v>50</v>
      </c>
      <c r="I32" s="55">
        <f>SUM(H32+S32)</f>
        <v>50</v>
      </c>
      <c r="J32" s="50">
        <v>460</v>
      </c>
      <c r="K32" s="50">
        <v>126</v>
      </c>
      <c r="L32" s="55">
        <f t="shared" si="11"/>
        <v>586</v>
      </c>
      <c r="M32" s="52">
        <v>984</v>
      </c>
      <c r="N32" s="52">
        <v>1856</v>
      </c>
      <c r="O32" s="52">
        <v>780</v>
      </c>
      <c r="P32" s="55">
        <f>SUM(M32+N32+O32+R32)</f>
        <v>3620</v>
      </c>
      <c r="Q32" s="23">
        <v>0</v>
      </c>
      <c r="R32" s="23">
        <v>0</v>
      </c>
      <c r="S32" s="23">
        <v>0</v>
      </c>
      <c r="T32" s="55">
        <f>SUM(B32+G32)</f>
        <v>14</v>
      </c>
      <c r="U32" s="9">
        <f t="shared" si="5"/>
        <v>20345</v>
      </c>
      <c r="W32" s="14">
        <v>45371</v>
      </c>
      <c r="X32" s="17">
        <v>3800</v>
      </c>
      <c r="Y32" s="17">
        <v>25</v>
      </c>
      <c r="Z32" s="17">
        <v>1470</v>
      </c>
      <c r="AA32" s="17">
        <v>0</v>
      </c>
      <c r="AB32" s="17">
        <v>0</v>
      </c>
      <c r="AC32" s="17">
        <v>0</v>
      </c>
      <c r="AD32" s="17">
        <f t="shared" si="7"/>
        <v>25</v>
      </c>
      <c r="AE32" s="9">
        <f t="shared" si="8"/>
        <v>1470</v>
      </c>
      <c r="AF32" s="9">
        <f t="shared" si="9"/>
        <v>2330</v>
      </c>
      <c r="AG32" s="9">
        <f t="shared" si="10"/>
        <v>2330</v>
      </c>
    </row>
    <row r="33" spans="1:33" ht="19.899999999999999" customHeight="1" x14ac:dyDescent="0.25">
      <c r="A33" s="37">
        <v>28</v>
      </c>
      <c r="B33" s="37">
        <v>14</v>
      </c>
      <c r="C33" s="37">
        <v>3</v>
      </c>
      <c r="D33" s="37">
        <v>3</v>
      </c>
      <c r="E33" s="37">
        <v>0</v>
      </c>
      <c r="F33" s="37">
        <v>0</v>
      </c>
      <c r="G33" s="56">
        <f t="shared" si="4"/>
        <v>0</v>
      </c>
      <c r="H33" s="39">
        <v>74</v>
      </c>
      <c r="I33" s="55">
        <f t="shared" si="0"/>
        <v>89</v>
      </c>
      <c r="J33" s="50">
        <v>720</v>
      </c>
      <c r="K33" s="50">
        <v>133</v>
      </c>
      <c r="L33" s="55">
        <f t="shared" si="1"/>
        <v>853</v>
      </c>
      <c r="M33" s="52">
        <v>1200</v>
      </c>
      <c r="N33" s="52">
        <v>1920</v>
      </c>
      <c r="O33" s="52">
        <v>560</v>
      </c>
      <c r="P33" s="55">
        <f t="shared" si="2"/>
        <v>3680</v>
      </c>
      <c r="Q33" s="23">
        <v>0</v>
      </c>
      <c r="R33" s="23">
        <v>0</v>
      </c>
      <c r="S33" s="23">
        <v>15</v>
      </c>
      <c r="T33" s="55">
        <f t="shared" si="3"/>
        <v>14</v>
      </c>
      <c r="U33" s="9">
        <f t="shared" si="5"/>
        <v>19492</v>
      </c>
      <c r="W33" s="14">
        <v>45372</v>
      </c>
      <c r="X33" s="17">
        <v>3800</v>
      </c>
      <c r="Y33" s="17">
        <v>21</v>
      </c>
      <c r="Z33" s="17">
        <v>1660</v>
      </c>
      <c r="AA33" s="17">
        <v>0</v>
      </c>
      <c r="AB33" s="17">
        <v>0</v>
      </c>
      <c r="AC33" s="17">
        <v>0</v>
      </c>
      <c r="AD33" s="17">
        <f t="shared" si="7"/>
        <v>21</v>
      </c>
      <c r="AE33" s="9">
        <f t="shared" si="8"/>
        <v>1660</v>
      </c>
      <c r="AF33" s="9">
        <f t="shared" si="9"/>
        <v>2140</v>
      </c>
      <c r="AG33" s="9">
        <f t="shared" si="10"/>
        <v>2140</v>
      </c>
    </row>
    <row r="34" spans="1:33" ht="19.899999999999999" customHeight="1" x14ac:dyDescent="0.25">
      <c r="A34" s="37">
        <v>29</v>
      </c>
      <c r="B34" s="37">
        <v>14</v>
      </c>
      <c r="C34" s="37">
        <v>2</v>
      </c>
      <c r="D34" s="37">
        <v>3</v>
      </c>
      <c r="E34" s="37">
        <v>0</v>
      </c>
      <c r="F34" s="37">
        <v>2</v>
      </c>
      <c r="G34" s="56">
        <f t="shared" si="4"/>
        <v>2</v>
      </c>
      <c r="H34" s="39">
        <v>38</v>
      </c>
      <c r="I34" s="55">
        <f t="shared" si="0"/>
        <v>38</v>
      </c>
      <c r="J34" s="50">
        <v>831</v>
      </c>
      <c r="K34" s="50">
        <v>145</v>
      </c>
      <c r="L34" s="55">
        <f t="shared" si="1"/>
        <v>976</v>
      </c>
      <c r="M34" s="52">
        <v>1080</v>
      </c>
      <c r="N34" s="52">
        <v>2208</v>
      </c>
      <c r="O34" s="52">
        <v>560</v>
      </c>
      <c r="P34" s="55">
        <f t="shared" si="2"/>
        <v>3848</v>
      </c>
      <c r="Q34" s="23">
        <v>0</v>
      </c>
      <c r="R34" s="23">
        <v>0</v>
      </c>
      <c r="S34" s="23">
        <v>0</v>
      </c>
      <c r="T34" s="55">
        <f t="shared" si="3"/>
        <v>16</v>
      </c>
      <c r="U34" s="9">
        <f t="shared" si="5"/>
        <v>18516</v>
      </c>
      <c r="W34" s="14">
        <v>45378</v>
      </c>
      <c r="X34" s="17">
        <v>3590</v>
      </c>
      <c r="Y34" s="17">
        <v>22</v>
      </c>
      <c r="Z34" s="17">
        <v>1150</v>
      </c>
      <c r="AA34" s="17">
        <v>80</v>
      </c>
      <c r="AB34" s="17">
        <v>0</v>
      </c>
      <c r="AC34" s="17">
        <v>1</v>
      </c>
      <c r="AD34" s="17">
        <f t="shared" si="7"/>
        <v>21</v>
      </c>
      <c r="AE34" s="9">
        <f t="shared" si="8"/>
        <v>1230</v>
      </c>
      <c r="AF34" s="9">
        <f t="shared" si="9"/>
        <v>2360</v>
      </c>
      <c r="AG34" s="9">
        <f t="shared" si="10"/>
        <v>2440</v>
      </c>
    </row>
    <row r="35" spans="1:33" ht="19.899999999999999" customHeight="1" x14ac:dyDescent="0.25">
      <c r="A35" s="37">
        <v>30</v>
      </c>
      <c r="B35" s="37">
        <v>15</v>
      </c>
      <c r="C35" s="37">
        <v>3</v>
      </c>
      <c r="D35" s="37">
        <v>2</v>
      </c>
      <c r="E35" s="37">
        <v>0</v>
      </c>
      <c r="F35" s="37">
        <v>2</v>
      </c>
      <c r="G35" s="56">
        <f t="shared" si="4"/>
        <v>2</v>
      </c>
      <c r="H35" s="39">
        <v>103</v>
      </c>
      <c r="I35" s="55">
        <f t="shared" si="0"/>
        <v>103</v>
      </c>
      <c r="J35" s="50">
        <v>294</v>
      </c>
      <c r="K35" s="50">
        <v>147</v>
      </c>
      <c r="L35" s="55">
        <f t="shared" si="1"/>
        <v>441</v>
      </c>
      <c r="M35" s="52">
        <v>1280</v>
      </c>
      <c r="N35" s="52">
        <v>1920</v>
      </c>
      <c r="O35" s="52">
        <v>560</v>
      </c>
      <c r="P35" s="55">
        <f t="shared" si="2"/>
        <v>3760</v>
      </c>
      <c r="Q35" s="23">
        <v>0</v>
      </c>
      <c r="R35" s="23">
        <v>0</v>
      </c>
      <c r="S35" s="23">
        <v>0</v>
      </c>
      <c r="T35" s="55">
        <f t="shared" si="3"/>
        <v>17</v>
      </c>
      <c r="U35" s="9">
        <f t="shared" si="5"/>
        <v>18075</v>
      </c>
      <c r="W35" s="14">
        <v>45379</v>
      </c>
      <c r="X35" s="17">
        <v>3830</v>
      </c>
      <c r="Y35" s="17">
        <v>19</v>
      </c>
      <c r="Z35" s="17">
        <v>1230</v>
      </c>
      <c r="AA35" s="17">
        <v>0</v>
      </c>
      <c r="AB35" s="17">
        <v>0</v>
      </c>
      <c r="AC35" s="17">
        <v>0</v>
      </c>
      <c r="AD35" s="17">
        <f t="shared" si="7"/>
        <v>19</v>
      </c>
      <c r="AE35" s="9">
        <f t="shared" si="8"/>
        <v>1230</v>
      </c>
      <c r="AF35" s="9">
        <f t="shared" si="9"/>
        <v>2600</v>
      </c>
      <c r="AG35" s="9">
        <f t="shared" si="10"/>
        <v>2600</v>
      </c>
    </row>
    <row r="36" spans="1:33" ht="19.899999999999999" customHeight="1" x14ac:dyDescent="0.25">
      <c r="A36" s="37">
        <v>31</v>
      </c>
      <c r="B36" s="37">
        <v>12</v>
      </c>
      <c r="C36" s="37">
        <v>2</v>
      </c>
      <c r="D36" s="37">
        <v>2</v>
      </c>
      <c r="E36" s="37">
        <v>0</v>
      </c>
      <c r="F36" s="37">
        <v>1</v>
      </c>
      <c r="G36" s="56">
        <f t="shared" si="4"/>
        <v>1</v>
      </c>
      <c r="H36" s="39">
        <v>49</v>
      </c>
      <c r="I36" s="55">
        <f t="shared" si="0"/>
        <v>49</v>
      </c>
      <c r="J36" s="50">
        <v>360</v>
      </c>
      <c r="K36" s="50">
        <v>149</v>
      </c>
      <c r="L36" s="55">
        <f t="shared" si="1"/>
        <v>509</v>
      </c>
      <c r="M36" s="52">
        <v>1294</v>
      </c>
      <c r="N36" s="52">
        <v>1336</v>
      </c>
      <c r="O36" s="52">
        <v>880</v>
      </c>
      <c r="P36" s="55">
        <f t="shared" si="2"/>
        <v>3510</v>
      </c>
      <c r="Q36" s="23">
        <v>0</v>
      </c>
      <c r="R36" s="23">
        <v>0</v>
      </c>
      <c r="S36" s="23">
        <v>0</v>
      </c>
      <c r="T36" s="55">
        <f t="shared" si="3"/>
        <v>13</v>
      </c>
      <c r="U36" s="9">
        <f t="shared" si="5"/>
        <v>17566</v>
      </c>
      <c r="W36" s="14"/>
      <c r="X36" s="17"/>
      <c r="Y36" s="17"/>
      <c r="Z36" s="17"/>
      <c r="AA36" s="17"/>
      <c r="AB36" s="17"/>
      <c r="AC36" s="17"/>
      <c r="AD36" s="17"/>
      <c r="AE36" s="9"/>
      <c r="AF36" s="9"/>
      <c r="AG36" s="9"/>
    </row>
    <row r="37" spans="1:33" ht="19.899999999999999" customHeight="1" x14ac:dyDescent="0.25">
      <c r="A37" s="48" t="s">
        <v>2</v>
      </c>
      <c r="B37" s="19">
        <f t="shared" ref="B37" si="12">SUM(B6:B36)</f>
        <v>402</v>
      </c>
      <c r="C37" s="19">
        <f t="shared" ref="C37:T37" si="13">SUM(C6:C36)</f>
        <v>84</v>
      </c>
      <c r="D37" s="19">
        <f t="shared" si="13"/>
        <v>95</v>
      </c>
      <c r="E37" s="19">
        <f t="shared" si="13"/>
        <v>13</v>
      </c>
      <c r="F37" s="19">
        <f t="shared" si="13"/>
        <v>61</v>
      </c>
      <c r="G37" s="19">
        <f t="shared" si="13"/>
        <v>74</v>
      </c>
      <c r="H37" s="19">
        <f t="shared" si="13"/>
        <v>2937</v>
      </c>
      <c r="I37" s="19">
        <f t="shared" si="13"/>
        <v>2982</v>
      </c>
      <c r="J37" s="19">
        <f t="shared" si="13"/>
        <v>16986</v>
      </c>
      <c r="K37" s="19">
        <f t="shared" si="13"/>
        <v>3011</v>
      </c>
      <c r="L37" s="19">
        <f t="shared" si="13"/>
        <v>19997</v>
      </c>
      <c r="M37" s="19">
        <f t="shared" si="13"/>
        <v>32221</v>
      </c>
      <c r="N37" s="19">
        <f t="shared" si="13"/>
        <v>50650</v>
      </c>
      <c r="O37" s="19">
        <f t="shared" si="13"/>
        <v>16994</v>
      </c>
      <c r="P37" s="19">
        <f t="shared" si="13"/>
        <v>100021</v>
      </c>
      <c r="Q37" s="19">
        <f t="shared" si="13"/>
        <v>0</v>
      </c>
      <c r="R37" s="19">
        <f t="shared" si="13"/>
        <v>156</v>
      </c>
      <c r="S37" s="19">
        <f t="shared" si="13"/>
        <v>45</v>
      </c>
      <c r="T37" s="19">
        <f t="shared" si="13"/>
        <v>476</v>
      </c>
      <c r="U37" s="19"/>
      <c r="W37" s="33" t="s">
        <v>2</v>
      </c>
      <c r="X37" s="25">
        <f t="shared" ref="X37:AG37" si="14">SUM(X26:X36)</f>
        <v>35910</v>
      </c>
      <c r="Y37" s="25">
        <f>SUM(Y26:Y36)</f>
        <v>221</v>
      </c>
      <c r="Z37" s="25">
        <f t="shared" si="14"/>
        <v>11610</v>
      </c>
      <c r="AA37" s="25"/>
      <c r="AB37" s="25">
        <f t="shared" si="14"/>
        <v>100</v>
      </c>
      <c r="AC37" s="25">
        <f t="shared" si="14"/>
        <v>4</v>
      </c>
      <c r="AD37" s="25">
        <f t="shared" si="14"/>
        <v>217</v>
      </c>
      <c r="AE37" s="25">
        <f t="shared" si="14"/>
        <v>11970</v>
      </c>
      <c r="AF37" s="25">
        <f t="shared" si="14"/>
        <v>23940</v>
      </c>
      <c r="AG37" s="25">
        <f t="shared" si="14"/>
        <v>24200</v>
      </c>
    </row>
    <row r="38" spans="1:33" s="10" customFormat="1" ht="19.899999999999999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18"/>
      <c r="K38" s="18"/>
      <c r="L38" s="18"/>
      <c r="M38" s="3"/>
      <c r="N38" s="3"/>
      <c r="O38" s="3"/>
      <c r="P38" s="18"/>
      <c r="Q38" s="18"/>
      <c r="R38" s="18"/>
      <c r="S38" s="18"/>
      <c r="T38" s="18"/>
      <c r="U38" s="7"/>
      <c r="V38"/>
      <c r="X38" s="13"/>
      <c r="Y38" s="13"/>
      <c r="AB38"/>
      <c r="AC38" s="3"/>
      <c r="AD38" s="3"/>
      <c r="AF38" s="3"/>
      <c r="AG38" s="3"/>
    </row>
    <row r="39" spans="1:33" s="10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18"/>
      <c r="K39" s="18"/>
      <c r="L39" s="18"/>
      <c r="M39" s="3"/>
      <c r="N39" s="3"/>
      <c r="O39" s="3"/>
      <c r="P39" s="18"/>
      <c r="Q39" s="18"/>
      <c r="R39" s="18"/>
      <c r="S39" s="18"/>
      <c r="T39" s="18"/>
      <c r="U39" s="7"/>
      <c r="V39"/>
      <c r="X39" s="13"/>
      <c r="Y39" s="13"/>
      <c r="AB39"/>
      <c r="AC39" s="3"/>
      <c r="AD39" s="3"/>
      <c r="AF39" s="3"/>
      <c r="AG39" s="3"/>
    </row>
    <row r="40" spans="1:33" s="10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18"/>
      <c r="K40" s="18"/>
      <c r="L40" s="18"/>
      <c r="M40" s="3"/>
      <c r="N40" s="3"/>
      <c r="O40" s="3"/>
      <c r="P40" s="18"/>
      <c r="Q40" s="18"/>
      <c r="R40" s="18"/>
      <c r="S40" s="18"/>
      <c r="T40" s="18"/>
      <c r="U40" s="7"/>
      <c r="V40"/>
      <c r="X40" s="13"/>
      <c r="Y40" s="13"/>
      <c r="AB40"/>
      <c r="AC40" s="3"/>
      <c r="AD40" s="3"/>
      <c r="AF40" s="3"/>
      <c r="AG40" s="3"/>
    </row>
    <row r="41" spans="1:33" s="10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18"/>
      <c r="K41" s="18"/>
      <c r="L41" s="18"/>
      <c r="M41" s="3"/>
      <c r="N41" s="3"/>
      <c r="O41" s="3"/>
      <c r="P41" s="18"/>
      <c r="Q41" s="18"/>
      <c r="R41" s="18"/>
      <c r="S41" s="18"/>
      <c r="T41" s="18"/>
      <c r="U41" s="7"/>
      <c r="V41"/>
      <c r="X41" s="13"/>
      <c r="Y41" s="13"/>
      <c r="AB41"/>
      <c r="AC41" s="3"/>
      <c r="AD41" s="3"/>
      <c r="AF41" s="3"/>
      <c r="AG41" s="3"/>
    </row>
    <row r="42" spans="1:33" s="10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18"/>
      <c r="K42" s="18"/>
      <c r="L42" s="18"/>
      <c r="M42" s="3"/>
      <c r="N42" s="3"/>
      <c r="O42" s="3"/>
      <c r="P42" s="18"/>
      <c r="Q42" s="18"/>
      <c r="R42" s="18"/>
      <c r="S42" s="18"/>
      <c r="T42" s="18"/>
      <c r="U42" s="7"/>
      <c r="V42"/>
      <c r="X42" s="13"/>
      <c r="Y42" s="13"/>
      <c r="AB42"/>
      <c r="AC42" s="3"/>
      <c r="AD42" s="3"/>
      <c r="AF42" s="3"/>
      <c r="AG42" s="3"/>
    </row>
  </sheetData>
  <mergeCells count="13">
    <mergeCell ref="W22:X22"/>
    <mergeCell ref="A3:U3"/>
    <mergeCell ref="V3:AC3"/>
    <mergeCell ref="AD3:AE3"/>
    <mergeCell ref="A4:G4"/>
    <mergeCell ref="J4:P4"/>
    <mergeCell ref="Q4:S4"/>
    <mergeCell ref="W5:Z5"/>
    <mergeCell ref="AC5:AE5"/>
    <mergeCell ref="W7:Y7"/>
    <mergeCell ref="W20:X20"/>
    <mergeCell ref="W21:X21"/>
    <mergeCell ref="AC21:AG21"/>
  </mergeCells>
  <dataValidations count="2">
    <dataValidation type="whole" operator="equal" allowBlank="1" showInputMessage="1" showErrorMessage="1" errorTitle="NÃO MUDAR!!" promptTitle="NÃO MUDAR!!" sqref="B37:H37 J37:T37 I6:I37" xr:uid="{00000000-0002-0000-0200-000000000000}">
      <formula1>100000</formula1>
    </dataValidation>
    <dataValidation type="whole" operator="equal" allowBlank="1" showInputMessage="1" showErrorMessage="1" errorTitle="NÃO MUDAR!!" sqref="P6:P36 G6:G36 T6:T36 L6:L36" xr:uid="{00000000-0002-0000-0200-000001000000}">
      <formula1>100000</formula1>
    </dataValidation>
  </dataValidations>
  <pageMargins left="0" right="0.11811023622047245" top="0.19685039370078741" bottom="0.19685039370078741" header="0.31496062992125984" footer="0.31496062992125984"/>
  <pageSetup paperSize="9" scale="55" orientation="landscape" r:id="rId1"/>
  <ignoredErrors>
    <ignoredError sqref="AE26:AE3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1"/>
  <sheetViews>
    <sheetView topLeftCell="A7" zoomScale="90" zoomScaleNormal="90" workbookViewId="0">
      <selection activeCell="AA11" sqref="AA11"/>
    </sheetView>
  </sheetViews>
  <sheetFormatPr defaultRowHeight="15" x14ac:dyDescent="0.25"/>
  <cols>
    <col min="1" max="1" width="5" style="3" customWidth="1"/>
    <col min="2" max="2" width="6.7109375" style="3" bestFit="1" customWidth="1"/>
    <col min="3" max="6" width="6" style="3" customWidth="1"/>
    <col min="7" max="7" width="5.28515625" style="3" customWidth="1"/>
    <col min="8" max="9" width="6" style="3" bestFit="1" customWidth="1"/>
    <col min="10" max="10" width="7.140625" style="18" bestFit="1" customWidth="1"/>
    <col min="11" max="11" width="6.28515625" style="18" customWidth="1"/>
    <col min="12" max="12" width="9.140625" style="18" customWidth="1"/>
    <col min="13" max="13" width="8.85546875" style="3" bestFit="1" customWidth="1"/>
    <col min="14" max="14" width="7.140625" style="3" bestFit="1" customWidth="1"/>
    <col min="15" max="15" width="10" style="3" bestFit="1" customWidth="1"/>
    <col min="16" max="16" width="8.28515625" style="18" bestFit="1" customWidth="1"/>
    <col min="17" max="20" width="6.28515625" style="18" customWidth="1"/>
    <col min="21" max="21" width="12.5703125" style="7" customWidth="1"/>
    <col min="22" max="22" width="0.7109375" customWidth="1"/>
    <col min="23" max="23" width="13.140625" style="10" customWidth="1"/>
    <col min="24" max="24" width="13.85546875" style="10" customWidth="1"/>
    <col min="25" max="25" width="9.5703125" style="10" customWidth="1"/>
    <col min="26" max="26" width="9.140625" style="10" customWidth="1"/>
    <col min="27" max="27" width="6.7109375" style="10" customWidth="1"/>
    <col min="28" max="28" width="7.140625" customWidth="1"/>
    <col min="29" max="30" width="12.7109375" style="3" customWidth="1"/>
    <col min="31" max="31" width="9.140625" style="10" customWidth="1"/>
    <col min="32" max="32" width="9.85546875" style="3" customWidth="1"/>
    <col min="33" max="33" width="10.5703125" style="3" customWidth="1"/>
  </cols>
  <sheetData>
    <row r="1" spans="1:31" ht="39" customHeight="1" x14ac:dyDescent="0.25"/>
    <row r="2" spans="1:31" ht="21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31" ht="36.6" customHeight="1" thickTop="1" thickBot="1" x14ac:dyDescent="0.3">
      <c r="A3" s="91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3"/>
      <c r="V3" s="94"/>
      <c r="W3" s="94"/>
      <c r="X3" s="94"/>
      <c r="Y3" s="94"/>
      <c r="Z3" s="94"/>
      <c r="AA3" s="94"/>
      <c r="AB3" s="94"/>
      <c r="AC3" s="95"/>
      <c r="AD3" s="104" t="s">
        <v>51</v>
      </c>
      <c r="AE3" s="105"/>
    </row>
    <row r="4" spans="1:31" ht="26.25" customHeight="1" thickTop="1" x14ac:dyDescent="0.25">
      <c r="A4" s="101" t="s">
        <v>30</v>
      </c>
      <c r="B4" s="102"/>
      <c r="C4" s="102"/>
      <c r="D4" s="102"/>
      <c r="E4" s="102"/>
      <c r="F4" s="102"/>
      <c r="G4" s="102"/>
      <c r="H4" s="40"/>
      <c r="I4" s="44"/>
      <c r="J4" s="99" t="s">
        <v>33</v>
      </c>
      <c r="K4" s="99"/>
      <c r="L4" s="99"/>
      <c r="M4" s="99"/>
      <c r="N4" s="99"/>
      <c r="O4" s="99"/>
      <c r="P4" s="100"/>
      <c r="Q4" s="96" t="s">
        <v>29</v>
      </c>
      <c r="R4" s="97"/>
      <c r="S4" s="98"/>
      <c r="T4" s="44"/>
      <c r="U4" s="44"/>
      <c r="V4" s="20"/>
      <c r="W4" s="20"/>
      <c r="X4" s="20"/>
      <c r="Y4" s="20"/>
      <c r="Z4" s="20"/>
      <c r="AA4" s="20"/>
      <c r="AB4" s="20"/>
      <c r="AC4" s="20"/>
      <c r="AD4" s="22"/>
      <c r="AE4" s="21"/>
    </row>
    <row r="5" spans="1:31" ht="51.75" customHeight="1" x14ac:dyDescent="0.25">
      <c r="A5" s="35" t="s">
        <v>4</v>
      </c>
      <c r="B5" s="36" t="s">
        <v>24</v>
      </c>
      <c r="C5" s="36" t="s">
        <v>25</v>
      </c>
      <c r="D5" s="36" t="s">
        <v>26</v>
      </c>
      <c r="E5" s="36" t="s">
        <v>40</v>
      </c>
      <c r="F5" s="36" t="s">
        <v>39</v>
      </c>
      <c r="G5" s="57" t="s">
        <v>38</v>
      </c>
      <c r="H5" s="38" t="s">
        <v>11</v>
      </c>
      <c r="I5" s="54" t="s">
        <v>41</v>
      </c>
      <c r="J5" s="53" t="s">
        <v>22</v>
      </c>
      <c r="K5" s="49" t="s">
        <v>23</v>
      </c>
      <c r="L5" s="54" t="s">
        <v>34</v>
      </c>
      <c r="M5" s="51" t="s">
        <v>20</v>
      </c>
      <c r="N5" s="51" t="s">
        <v>21</v>
      </c>
      <c r="O5" s="51" t="s">
        <v>42</v>
      </c>
      <c r="P5" s="54" t="s">
        <v>32</v>
      </c>
      <c r="Q5" s="34" t="s">
        <v>22</v>
      </c>
      <c r="R5" s="34" t="s">
        <v>8</v>
      </c>
      <c r="S5" s="34" t="s">
        <v>27</v>
      </c>
      <c r="T5" s="54" t="s">
        <v>28</v>
      </c>
      <c r="U5" s="45" t="s">
        <v>5</v>
      </c>
      <c r="V5" s="2"/>
      <c r="W5" s="113" t="s">
        <v>6</v>
      </c>
      <c r="X5" s="113"/>
      <c r="Y5" s="113"/>
      <c r="Z5" s="113"/>
      <c r="AA5" s="60"/>
      <c r="AC5" s="113" t="s">
        <v>7</v>
      </c>
      <c r="AD5" s="113"/>
      <c r="AE5" s="113"/>
    </row>
    <row r="6" spans="1:31" ht="60" x14ac:dyDescent="0.25">
      <c r="A6" s="37">
        <v>1</v>
      </c>
      <c r="B6" s="37">
        <v>13</v>
      </c>
      <c r="C6" s="37">
        <v>1</v>
      </c>
      <c r="D6" s="37">
        <v>2</v>
      </c>
      <c r="E6" s="37">
        <v>0</v>
      </c>
      <c r="F6" s="37">
        <v>1</v>
      </c>
      <c r="G6" s="56">
        <f>SUM(E6+F6)</f>
        <v>1</v>
      </c>
      <c r="H6" s="39">
        <v>22</v>
      </c>
      <c r="I6" s="55">
        <f t="shared" ref="I6:I35" si="0">SUM(H6+S6)</f>
        <v>22</v>
      </c>
      <c r="J6" s="50">
        <v>360</v>
      </c>
      <c r="K6" s="50">
        <v>44</v>
      </c>
      <c r="L6" s="55">
        <f t="shared" ref="L6:L35" si="1">SUM(J6+K6+Q6)</f>
        <v>404</v>
      </c>
      <c r="M6" s="52">
        <v>700</v>
      </c>
      <c r="N6" s="52">
        <v>1542</v>
      </c>
      <c r="O6" s="52">
        <v>960</v>
      </c>
      <c r="P6" s="55">
        <f t="shared" ref="P6:P35" si="2">SUM(M6+N6+O6+R6)</f>
        <v>3202</v>
      </c>
      <c r="Q6" s="23">
        <v>0</v>
      </c>
      <c r="R6" s="23">
        <v>0</v>
      </c>
      <c r="S6" s="23">
        <v>0</v>
      </c>
      <c r="T6" s="55">
        <f t="shared" ref="T6:T35" si="3">SUM(B6+G6)</f>
        <v>14</v>
      </c>
      <c r="U6" s="9">
        <f>SUM(Z20-L6)</f>
        <v>36442</v>
      </c>
      <c r="W6" s="4" t="s">
        <v>0</v>
      </c>
      <c r="X6" s="4" t="s">
        <v>1</v>
      </c>
      <c r="Y6" s="4" t="s">
        <v>9</v>
      </c>
      <c r="Z6" s="6" t="s">
        <v>3</v>
      </c>
      <c r="AA6" s="7"/>
      <c r="AC6" s="5" t="s">
        <v>0</v>
      </c>
      <c r="AD6" s="4" t="s">
        <v>10</v>
      </c>
      <c r="AE6" s="4" t="s">
        <v>9</v>
      </c>
    </row>
    <row r="7" spans="1:31" ht="19.899999999999999" customHeight="1" x14ac:dyDescent="0.25">
      <c r="A7" s="37">
        <v>2</v>
      </c>
      <c r="B7" s="37">
        <v>10</v>
      </c>
      <c r="C7" s="37">
        <v>0</v>
      </c>
      <c r="D7" s="37">
        <v>1</v>
      </c>
      <c r="E7" s="37">
        <v>0</v>
      </c>
      <c r="F7" s="37">
        <v>4</v>
      </c>
      <c r="G7" s="56">
        <f t="shared" ref="G7:G35" si="4">SUM(E7+F7)</f>
        <v>4</v>
      </c>
      <c r="H7" s="39">
        <v>18</v>
      </c>
      <c r="I7" s="55">
        <f t="shared" si="0"/>
        <v>18</v>
      </c>
      <c r="J7" s="50">
        <v>270</v>
      </c>
      <c r="K7" s="50">
        <v>0</v>
      </c>
      <c r="L7" s="55">
        <f t="shared" si="1"/>
        <v>270</v>
      </c>
      <c r="M7" s="52">
        <v>836</v>
      </c>
      <c r="N7" s="52">
        <v>1604</v>
      </c>
      <c r="O7" s="52">
        <v>656</v>
      </c>
      <c r="P7" s="55">
        <f t="shared" si="2"/>
        <v>3096</v>
      </c>
      <c r="Q7" s="23">
        <v>0</v>
      </c>
      <c r="R7" s="23">
        <v>0</v>
      </c>
      <c r="S7" s="23">
        <v>0</v>
      </c>
      <c r="T7" s="55">
        <f t="shared" si="3"/>
        <v>14</v>
      </c>
      <c r="U7" s="9">
        <f>SUM(U6-L7)</f>
        <v>36172</v>
      </c>
      <c r="W7" s="106" t="s">
        <v>12</v>
      </c>
      <c r="X7" s="107"/>
      <c r="Y7" s="108"/>
      <c r="Z7" s="9">
        <v>17566</v>
      </c>
      <c r="AA7" s="18"/>
      <c r="AC7" s="1">
        <v>45411</v>
      </c>
      <c r="AD7" s="9">
        <v>2700</v>
      </c>
      <c r="AE7" s="17">
        <v>19</v>
      </c>
    </row>
    <row r="8" spans="1:31" ht="19.899999999999999" customHeight="1" x14ac:dyDescent="0.25">
      <c r="A8" s="37">
        <v>3</v>
      </c>
      <c r="B8" s="37">
        <v>9</v>
      </c>
      <c r="C8" s="37">
        <v>1</v>
      </c>
      <c r="D8" s="37">
        <v>0</v>
      </c>
      <c r="E8" s="37">
        <v>0</v>
      </c>
      <c r="F8" s="37">
        <v>3</v>
      </c>
      <c r="G8" s="56">
        <f t="shared" si="4"/>
        <v>3</v>
      </c>
      <c r="H8" s="39">
        <v>23</v>
      </c>
      <c r="I8" s="55">
        <f t="shared" si="0"/>
        <v>23</v>
      </c>
      <c r="J8" s="50">
        <v>0</v>
      </c>
      <c r="K8" s="50">
        <v>0</v>
      </c>
      <c r="L8" s="55">
        <f t="shared" si="1"/>
        <v>0</v>
      </c>
      <c r="M8" s="52">
        <v>1886</v>
      </c>
      <c r="N8" s="52">
        <v>1057</v>
      </c>
      <c r="O8" s="52">
        <v>600</v>
      </c>
      <c r="P8" s="55">
        <f t="shared" si="2"/>
        <v>3543</v>
      </c>
      <c r="Q8" s="23">
        <v>0</v>
      </c>
      <c r="R8" s="23">
        <v>0</v>
      </c>
      <c r="S8" s="23">
        <v>0</v>
      </c>
      <c r="T8" s="55">
        <f t="shared" si="3"/>
        <v>12</v>
      </c>
      <c r="U8" s="9">
        <f>SUM(U7-L8)</f>
        <v>36172</v>
      </c>
      <c r="W8" s="1">
        <v>45385</v>
      </c>
      <c r="X8" s="9">
        <v>20</v>
      </c>
      <c r="Y8" s="17">
        <v>20</v>
      </c>
      <c r="Z8" s="17">
        <v>2070</v>
      </c>
      <c r="AA8" s="61"/>
      <c r="AC8" s="8"/>
      <c r="AD8" s="9"/>
      <c r="AE8" s="17"/>
    </row>
    <row r="9" spans="1:31" ht="19.899999999999999" customHeight="1" x14ac:dyDescent="0.25">
      <c r="A9" s="37">
        <v>4</v>
      </c>
      <c r="B9" s="37">
        <v>9</v>
      </c>
      <c r="C9" s="37">
        <v>0</v>
      </c>
      <c r="D9" s="37">
        <v>0</v>
      </c>
      <c r="E9" s="37">
        <v>0</v>
      </c>
      <c r="F9" s="37">
        <v>4</v>
      </c>
      <c r="G9" s="56">
        <f t="shared" si="4"/>
        <v>4</v>
      </c>
      <c r="H9" s="39">
        <v>0</v>
      </c>
      <c r="I9" s="55">
        <f t="shared" si="0"/>
        <v>0</v>
      </c>
      <c r="J9" s="50">
        <v>0</v>
      </c>
      <c r="K9" s="50">
        <v>0</v>
      </c>
      <c r="L9" s="55">
        <f t="shared" si="1"/>
        <v>0</v>
      </c>
      <c r="M9" s="52">
        <v>2154</v>
      </c>
      <c r="N9" s="52">
        <v>652</v>
      </c>
      <c r="O9" s="52">
        <v>656</v>
      </c>
      <c r="P9" s="55">
        <f t="shared" si="2"/>
        <v>3462</v>
      </c>
      <c r="Q9" s="23">
        <v>0</v>
      </c>
      <c r="R9" s="23">
        <v>0</v>
      </c>
      <c r="S9" s="23">
        <v>0</v>
      </c>
      <c r="T9" s="55">
        <f t="shared" si="3"/>
        <v>13</v>
      </c>
      <c r="U9" s="9">
        <f>SUM(U8-L9)</f>
        <v>36172</v>
      </c>
      <c r="W9" s="1">
        <v>45386</v>
      </c>
      <c r="X9" s="9">
        <v>17</v>
      </c>
      <c r="Y9" s="17">
        <v>17</v>
      </c>
      <c r="Z9" s="17">
        <v>2290</v>
      </c>
      <c r="AA9" s="61"/>
      <c r="AC9" s="8"/>
      <c r="AD9" s="9"/>
      <c r="AE9" s="17"/>
    </row>
    <row r="10" spans="1:31" ht="19.899999999999999" customHeight="1" x14ac:dyDescent="0.25">
      <c r="A10" s="37">
        <v>5</v>
      </c>
      <c r="B10" s="37">
        <v>9</v>
      </c>
      <c r="C10" s="37">
        <v>1</v>
      </c>
      <c r="D10" s="37">
        <v>1</v>
      </c>
      <c r="E10" s="37">
        <v>0</v>
      </c>
      <c r="F10" s="37">
        <v>4</v>
      </c>
      <c r="G10" s="56">
        <f t="shared" si="4"/>
        <v>4</v>
      </c>
      <c r="H10" s="39">
        <v>7</v>
      </c>
      <c r="I10" s="55">
        <f t="shared" si="0"/>
        <v>7</v>
      </c>
      <c r="J10" s="50">
        <v>160</v>
      </c>
      <c r="K10" s="50">
        <v>0</v>
      </c>
      <c r="L10" s="55">
        <f t="shared" si="1"/>
        <v>160</v>
      </c>
      <c r="M10" s="52">
        <v>1966</v>
      </c>
      <c r="N10" s="52">
        <v>536</v>
      </c>
      <c r="O10" s="52">
        <v>689</v>
      </c>
      <c r="P10" s="55">
        <f t="shared" si="2"/>
        <v>3191</v>
      </c>
      <c r="Q10" s="23">
        <v>0</v>
      </c>
      <c r="R10" s="23">
        <v>0</v>
      </c>
      <c r="S10" s="23">
        <v>0</v>
      </c>
      <c r="T10" s="55">
        <f t="shared" si="3"/>
        <v>13</v>
      </c>
      <c r="U10" s="9">
        <f>SUM(U9-L10)</f>
        <v>36012</v>
      </c>
      <c r="W10" s="1">
        <v>45387</v>
      </c>
      <c r="X10" s="17">
        <v>22</v>
      </c>
      <c r="Y10" s="17">
        <v>22</v>
      </c>
      <c r="Z10" s="9">
        <v>2080</v>
      </c>
      <c r="AA10" s="18"/>
      <c r="AC10" s="8"/>
      <c r="AD10" s="9"/>
      <c r="AE10" s="11"/>
    </row>
    <row r="11" spans="1:31" ht="19.899999999999999" customHeight="1" x14ac:dyDescent="0.25">
      <c r="A11" s="37">
        <v>6</v>
      </c>
      <c r="B11" s="37">
        <v>9</v>
      </c>
      <c r="C11" s="37">
        <v>1</v>
      </c>
      <c r="D11" s="37">
        <v>2</v>
      </c>
      <c r="E11" s="37">
        <v>0</v>
      </c>
      <c r="F11" s="37">
        <v>0</v>
      </c>
      <c r="G11" s="56">
        <f t="shared" si="4"/>
        <v>0</v>
      </c>
      <c r="H11" s="39">
        <v>3</v>
      </c>
      <c r="I11" s="55">
        <f t="shared" si="0"/>
        <v>3</v>
      </c>
      <c r="J11" s="50">
        <v>496</v>
      </c>
      <c r="K11" s="50">
        <v>0</v>
      </c>
      <c r="L11" s="55">
        <f t="shared" si="1"/>
        <v>496</v>
      </c>
      <c r="M11" s="52">
        <v>1560</v>
      </c>
      <c r="N11" s="52">
        <v>536</v>
      </c>
      <c r="O11" s="52">
        <v>693</v>
      </c>
      <c r="P11" s="55">
        <f t="shared" si="2"/>
        <v>2789</v>
      </c>
      <c r="Q11" s="23">
        <v>0</v>
      </c>
      <c r="R11" s="23">
        <v>0</v>
      </c>
      <c r="S11" s="23">
        <v>0</v>
      </c>
      <c r="T11" s="55">
        <f t="shared" si="3"/>
        <v>9</v>
      </c>
      <c r="U11" s="9">
        <f t="shared" ref="U11:U34" si="5">SUM(U10-L11)</f>
        <v>35516</v>
      </c>
      <c r="W11" s="1">
        <v>45393</v>
      </c>
      <c r="X11" s="9">
        <v>18</v>
      </c>
      <c r="Y11" s="9">
        <v>19</v>
      </c>
      <c r="Z11" s="17">
        <v>1870</v>
      </c>
      <c r="AA11" s="61"/>
      <c r="AC11" s="8"/>
      <c r="AD11" s="9"/>
      <c r="AE11" s="11"/>
    </row>
    <row r="12" spans="1:31" ht="19.899999999999999" customHeight="1" x14ac:dyDescent="0.25">
      <c r="A12" s="37">
        <v>7</v>
      </c>
      <c r="B12" s="37">
        <v>10</v>
      </c>
      <c r="C12" s="37">
        <v>1</v>
      </c>
      <c r="D12" s="37">
        <v>2</v>
      </c>
      <c r="E12" s="37">
        <v>0</v>
      </c>
      <c r="F12" s="37">
        <v>1</v>
      </c>
      <c r="G12" s="56">
        <f t="shared" si="4"/>
        <v>1</v>
      </c>
      <c r="H12" s="39">
        <v>5</v>
      </c>
      <c r="I12" s="55">
        <f t="shared" si="0"/>
        <v>5</v>
      </c>
      <c r="J12" s="50">
        <v>520</v>
      </c>
      <c r="K12" s="50">
        <v>0</v>
      </c>
      <c r="L12" s="55">
        <f t="shared" si="1"/>
        <v>520</v>
      </c>
      <c r="M12" s="52">
        <v>1960</v>
      </c>
      <c r="N12" s="52">
        <v>672</v>
      </c>
      <c r="O12" s="52">
        <v>731</v>
      </c>
      <c r="P12" s="55">
        <f t="shared" si="2"/>
        <v>3363</v>
      </c>
      <c r="Q12" s="23">
        <v>0</v>
      </c>
      <c r="R12" s="23">
        <v>0</v>
      </c>
      <c r="S12" s="23">
        <v>0</v>
      </c>
      <c r="T12" s="55">
        <f t="shared" si="3"/>
        <v>11</v>
      </c>
      <c r="U12" s="9">
        <f t="shared" si="5"/>
        <v>34996</v>
      </c>
      <c r="W12" s="8">
        <v>45394</v>
      </c>
      <c r="X12" s="17">
        <v>15</v>
      </c>
      <c r="Y12" s="17">
        <v>18</v>
      </c>
      <c r="Z12" s="9">
        <v>1130</v>
      </c>
      <c r="AA12" s="18"/>
      <c r="AC12" s="15" t="s">
        <v>2</v>
      </c>
      <c r="AD12" s="25">
        <f>SUM(AD7:AD11)</f>
        <v>2700</v>
      </c>
      <c r="AE12" s="26">
        <f>SUM(AE7:AE11)</f>
        <v>19</v>
      </c>
    </row>
    <row r="13" spans="1:31" ht="19.899999999999999" customHeight="1" x14ac:dyDescent="0.25">
      <c r="A13" s="37">
        <v>8</v>
      </c>
      <c r="B13" s="37">
        <v>10</v>
      </c>
      <c r="C13" s="37">
        <v>1</v>
      </c>
      <c r="D13" s="37">
        <v>2</v>
      </c>
      <c r="E13" s="37">
        <v>0</v>
      </c>
      <c r="F13" s="37">
        <v>1</v>
      </c>
      <c r="G13" s="56">
        <f t="shared" si="4"/>
        <v>1</v>
      </c>
      <c r="H13" s="39">
        <v>5</v>
      </c>
      <c r="I13" s="55">
        <f t="shared" si="0"/>
        <v>5</v>
      </c>
      <c r="J13" s="50">
        <v>520</v>
      </c>
      <c r="K13" s="50">
        <v>0</v>
      </c>
      <c r="L13" s="55">
        <f t="shared" si="1"/>
        <v>520</v>
      </c>
      <c r="M13" s="52">
        <v>2030</v>
      </c>
      <c r="N13" s="52">
        <v>568</v>
      </c>
      <c r="O13" s="52">
        <v>747</v>
      </c>
      <c r="P13" s="55">
        <f t="shared" si="2"/>
        <v>3345</v>
      </c>
      <c r="Q13" s="23">
        <v>0</v>
      </c>
      <c r="R13" s="23">
        <v>0</v>
      </c>
      <c r="S13" s="23">
        <v>0</v>
      </c>
      <c r="T13" s="55">
        <f t="shared" si="3"/>
        <v>11</v>
      </c>
      <c r="U13" s="9">
        <f t="shared" si="5"/>
        <v>34476</v>
      </c>
      <c r="W13" s="1">
        <v>45397</v>
      </c>
      <c r="X13" s="9">
        <v>30</v>
      </c>
      <c r="Y13" s="9">
        <v>30</v>
      </c>
      <c r="Z13" s="17">
        <v>3280</v>
      </c>
      <c r="AA13" s="61"/>
    </row>
    <row r="14" spans="1:31" ht="19.899999999999999" customHeight="1" x14ac:dyDescent="0.25">
      <c r="A14" s="37">
        <v>9</v>
      </c>
      <c r="B14" s="37">
        <v>11</v>
      </c>
      <c r="C14" s="37">
        <v>1</v>
      </c>
      <c r="D14" s="37">
        <v>1</v>
      </c>
      <c r="E14" s="37">
        <v>0</v>
      </c>
      <c r="F14" s="37">
        <v>2</v>
      </c>
      <c r="G14" s="56">
        <f t="shared" si="4"/>
        <v>2</v>
      </c>
      <c r="H14" s="39">
        <v>90</v>
      </c>
      <c r="I14" s="55">
        <f t="shared" si="0"/>
        <v>90</v>
      </c>
      <c r="J14" s="50">
        <v>270</v>
      </c>
      <c r="K14" s="50">
        <v>0</v>
      </c>
      <c r="L14" s="55">
        <f t="shared" si="1"/>
        <v>270</v>
      </c>
      <c r="M14" s="52">
        <v>2118</v>
      </c>
      <c r="N14" s="52">
        <v>974</v>
      </c>
      <c r="O14" s="52">
        <v>808</v>
      </c>
      <c r="P14" s="55">
        <f t="shared" si="2"/>
        <v>3900</v>
      </c>
      <c r="Q14" s="23">
        <v>0</v>
      </c>
      <c r="R14" s="23">
        <v>0</v>
      </c>
      <c r="S14" s="23">
        <v>0</v>
      </c>
      <c r="T14" s="55">
        <f t="shared" si="3"/>
        <v>13</v>
      </c>
      <c r="U14" s="9">
        <f t="shared" si="5"/>
        <v>34206</v>
      </c>
      <c r="W14" s="1">
        <v>45400</v>
      </c>
      <c r="X14" s="17">
        <v>25</v>
      </c>
      <c r="Y14" s="17">
        <v>25</v>
      </c>
      <c r="Z14" s="9">
        <v>1710</v>
      </c>
      <c r="AA14" s="61"/>
    </row>
    <row r="15" spans="1:31" ht="19.899999999999999" customHeight="1" x14ac:dyDescent="0.25">
      <c r="A15" s="37">
        <v>10</v>
      </c>
      <c r="B15" s="37">
        <v>11</v>
      </c>
      <c r="C15" s="37">
        <v>3</v>
      </c>
      <c r="D15" s="37">
        <v>1</v>
      </c>
      <c r="E15" s="37">
        <v>0</v>
      </c>
      <c r="F15" s="37">
        <v>4</v>
      </c>
      <c r="G15" s="56">
        <f t="shared" si="4"/>
        <v>4</v>
      </c>
      <c r="H15" s="39">
        <v>24</v>
      </c>
      <c r="I15" s="55">
        <f t="shared" si="0"/>
        <v>24</v>
      </c>
      <c r="J15" s="50">
        <v>176</v>
      </c>
      <c r="K15" s="50">
        <v>0</v>
      </c>
      <c r="L15" s="55">
        <f t="shared" si="1"/>
        <v>176</v>
      </c>
      <c r="M15" s="52">
        <v>3156</v>
      </c>
      <c r="N15" s="52">
        <v>565</v>
      </c>
      <c r="O15" s="52">
        <v>872</v>
      </c>
      <c r="P15" s="55">
        <f t="shared" si="2"/>
        <v>4593</v>
      </c>
      <c r="Q15" s="23">
        <v>0</v>
      </c>
      <c r="R15" s="23">
        <v>0</v>
      </c>
      <c r="S15" s="23">
        <v>0</v>
      </c>
      <c r="T15" s="55">
        <f t="shared" si="3"/>
        <v>15</v>
      </c>
      <c r="U15" s="9">
        <f t="shared" si="5"/>
        <v>34030</v>
      </c>
      <c r="W15" s="8">
        <v>45401</v>
      </c>
      <c r="X15" s="17">
        <v>32</v>
      </c>
      <c r="Y15" s="17">
        <v>32</v>
      </c>
      <c r="Z15" s="9">
        <v>2870</v>
      </c>
      <c r="AA15" s="61"/>
    </row>
    <row r="16" spans="1:31" ht="19.899999999999999" customHeight="1" x14ac:dyDescent="0.25">
      <c r="A16" s="37">
        <v>11</v>
      </c>
      <c r="B16" s="37">
        <v>11</v>
      </c>
      <c r="C16" s="37">
        <v>2</v>
      </c>
      <c r="D16" s="37">
        <v>1</v>
      </c>
      <c r="E16" s="37">
        <v>0</v>
      </c>
      <c r="F16" s="37">
        <v>4</v>
      </c>
      <c r="G16" s="56">
        <f t="shared" si="4"/>
        <v>4</v>
      </c>
      <c r="H16" s="39">
        <v>10</v>
      </c>
      <c r="I16" s="55">
        <f t="shared" si="0"/>
        <v>10</v>
      </c>
      <c r="J16" s="50">
        <v>200</v>
      </c>
      <c r="K16" s="50">
        <v>0</v>
      </c>
      <c r="L16" s="55">
        <f t="shared" si="1"/>
        <v>200</v>
      </c>
      <c r="M16" s="52">
        <v>4123</v>
      </c>
      <c r="N16" s="52">
        <v>211</v>
      </c>
      <c r="O16" s="52">
        <v>915</v>
      </c>
      <c r="P16" s="55">
        <f t="shared" si="2"/>
        <v>5249</v>
      </c>
      <c r="Q16" s="23">
        <v>0</v>
      </c>
      <c r="R16" s="23">
        <v>0</v>
      </c>
      <c r="S16" s="23">
        <v>0</v>
      </c>
      <c r="T16" s="55">
        <f t="shared" si="3"/>
        <v>15</v>
      </c>
      <c r="U16" s="9">
        <f t="shared" si="5"/>
        <v>33830</v>
      </c>
      <c r="W16" s="8">
        <v>45408</v>
      </c>
      <c r="X16" s="9">
        <v>24</v>
      </c>
      <c r="Y16" s="9">
        <v>24</v>
      </c>
      <c r="Z16" s="17">
        <v>1980</v>
      </c>
      <c r="AA16" s="61"/>
    </row>
    <row r="17" spans="1:33" ht="19.899999999999999" customHeight="1" x14ac:dyDescent="0.25">
      <c r="A17" s="37">
        <v>12</v>
      </c>
      <c r="B17" s="37">
        <v>13</v>
      </c>
      <c r="C17" s="37">
        <v>1</v>
      </c>
      <c r="D17" s="37">
        <v>2</v>
      </c>
      <c r="E17" s="37">
        <v>0</v>
      </c>
      <c r="F17" s="37">
        <v>1</v>
      </c>
      <c r="G17" s="56">
        <f t="shared" si="4"/>
        <v>1</v>
      </c>
      <c r="H17" s="39">
        <v>5</v>
      </c>
      <c r="I17" s="55">
        <f t="shared" si="0"/>
        <v>5</v>
      </c>
      <c r="J17" s="50">
        <v>592</v>
      </c>
      <c r="K17" s="50">
        <v>0</v>
      </c>
      <c r="L17" s="55">
        <f t="shared" si="1"/>
        <v>592</v>
      </c>
      <c r="M17" s="52">
        <v>3160</v>
      </c>
      <c r="N17" s="52">
        <v>451</v>
      </c>
      <c r="O17" s="52">
        <v>920</v>
      </c>
      <c r="P17" s="55">
        <f t="shared" si="2"/>
        <v>4531</v>
      </c>
      <c r="Q17" s="23">
        <v>0</v>
      </c>
      <c r="R17" s="23">
        <v>0</v>
      </c>
      <c r="S17" s="23">
        <v>0</v>
      </c>
      <c r="T17" s="55">
        <f t="shared" si="3"/>
        <v>14</v>
      </c>
      <c r="U17" s="9">
        <f t="shared" si="5"/>
        <v>33238</v>
      </c>
      <c r="W17" s="1"/>
      <c r="X17" s="17"/>
      <c r="Y17" s="17"/>
      <c r="Z17" s="9"/>
      <c r="AA17" s="18"/>
    </row>
    <row r="18" spans="1:33" ht="19.899999999999999" customHeight="1" x14ac:dyDescent="0.25">
      <c r="A18" s="37">
        <v>13</v>
      </c>
      <c r="B18" s="37">
        <v>10</v>
      </c>
      <c r="C18" s="37">
        <v>2</v>
      </c>
      <c r="D18" s="37">
        <v>2</v>
      </c>
      <c r="E18" s="37">
        <v>0</v>
      </c>
      <c r="F18" s="37">
        <v>4</v>
      </c>
      <c r="G18" s="56">
        <f t="shared" si="4"/>
        <v>4</v>
      </c>
      <c r="H18" s="39">
        <v>17</v>
      </c>
      <c r="I18" s="55">
        <f t="shared" si="0"/>
        <v>17</v>
      </c>
      <c r="J18" s="50">
        <v>600</v>
      </c>
      <c r="K18" s="50">
        <v>0</v>
      </c>
      <c r="L18" s="55">
        <f t="shared" si="1"/>
        <v>600</v>
      </c>
      <c r="M18" s="52">
        <v>2156</v>
      </c>
      <c r="N18" s="52">
        <v>488</v>
      </c>
      <c r="O18" s="52">
        <v>915</v>
      </c>
      <c r="P18" s="55">
        <f t="shared" si="2"/>
        <v>3559</v>
      </c>
      <c r="Q18" s="23">
        <v>0</v>
      </c>
      <c r="R18" s="23">
        <v>0</v>
      </c>
      <c r="S18" s="23">
        <v>0</v>
      </c>
      <c r="T18" s="55">
        <f t="shared" si="3"/>
        <v>14</v>
      </c>
      <c r="U18" s="9">
        <f t="shared" si="5"/>
        <v>32638</v>
      </c>
      <c r="W18" s="8"/>
      <c r="X18" s="17"/>
      <c r="Y18" s="17"/>
      <c r="Z18" s="9"/>
      <c r="AA18" s="61"/>
    </row>
    <row r="19" spans="1:33" ht="19.899999999999999" customHeight="1" x14ac:dyDescent="0.25">
      <c r="A19" s="37">
        <v>14</v>
      </c>
      <c r="B19" s="37">
        <v>10</v>
      </c>
      <c r="C19" s="37">
        <v>1</v>
      </c>
      <c r="D19" s="37">
        <v>2</v>
      </c>
      <c r="E19" s="37">
        <v>0</v>
      </c>
      <c r="F19" s="37">
        <v>4</v>
      </c>
      <c r="G19" s="56">
        <f t="shared" si="4"/>
        <v>4</v>
      </c>
      <c r="H19" s="39">
        <v>13</v>
      </c>
      <c r="I19" s="55">
        <f t="shared" si="0"/>
        <v>13</v>
      </c>
      <c r="J19" s="50">
        <v>600</v>
      </c>
      <c r="K19" s="50">
        <v>0</v>
      </c>
      <c r="L19" s="55">
        <f t="shared" si="1"/>
        <v>600</v>
      </c>
      <c r="M19" s="52">
        <v>2413</v>
      </c>
      <c r="N19" s="52">
        <v>254</v>
      </c>
      <c r="O19" s="52">
        <v>1520</v>
      </c>
      <c r="P19" s="55">
        <f t="shared" si="2"/>
        <v>4187</v>
      </c>
      <c r="Q19" s="23">
        <v>0</v>
      </c>
      <c r="R19" s="23">
        <v>0</v>
      </c>
      <c r="S19" s="23">
        <v>0</v>
      </c>
      <c r="T19" s="55">
        <f t="shared" si="3"/>
        <v>14</v>
      </c>
      <c r="U19" s="9">
        <f t="shared" si="5"/>
        <v>32038</v>
      </c>
      <c r="W19" s="8"/>
      <c r="X19" s="46"/>
      <c r="Y19" s="11"/>
      <c r="Z19" s="17"/>
      <c r="AA19" s="61"/>
    </row>
    <row r="20" spans="1:33" ht="19.899999999999999" customHeight="1" x14ac:dyDescent="0.25">
      <c r="A20" s="37">
        <v>15</v>
      </c>
      <c r="B20" s="37">
        <v>10</v>
      </c>
      <c r="C20" s="37">
        <v>1</v>
      </c>
      <c r="D20" s="37">
        <v>3</v>
      </c>
      <c r="E20" s="37">
        <v>0</v>
      </c>
      <c r="F20" s="37">
        <v>1</v>
      </c>
      <c r="G20" s="56">
        <f t="shared" si="4"/>
        <v>1</v>
      </c>
      <c r="H20" s="39">
        <v>15</v>
      </c>
      <c r="I20" s="55">
        <f t="shared" si="0"/>
        <v>15</v>
      </c>
      <c r="J20" s="50">
        <v>1064</v>
      </c>
      <c r="K20" s="50">
        <v>0</v>
      </c>
      <c r="L20" s="55">
        <f t="shared" si="1"/>
        <v>1064</v>
      </c>
      <c r="M20" s="52">
        <v>1206</v>
      </c>
      <c r="N20" s="52">
        <v>289</v>
      </c>
      <c r="O20" s="52">
        <v>1480</v>
      </c>
      <c r="P20" s="55">
        <f t="shared" si="2"/>
        <v>2975</v>
      </c>
      <c r="Q20" s="23">
        <v>0</v>
      </c>
      <c r="R20" s="23">
        <v>0</v>
      </c>
      <c r="S20" s="23">
        <v>0</v>
      </c>
      <c r="T20" s="55">
        <f t="shared" si="3"/>
        <v>11</v>
      </c>
      <c r="U20" s="9">
        <f t="shared" si="5"/>
        <v>30974</v>
      </c>
      <c r="W20" s="109" t="s">
        <v>2</v>
      </c>
      <c r="X20" s="110"/>
      <c r="Y20" s="28"/>
      <c r="Z20" s="23">
        <f>SUM(Z7:Z19)</f>
        <v>36846</v>
      </c>
      <c r="AA20" s="18"/>
    </row>
    <row r="21" spans="1:33" ht="19.899999999999999" customHeight="1" x14ac:dyDescent="0.25">
      <c r="A21" s="37">
        <v>16</v>
      </c>
      <c r="B21" s="37">
        <v>11</v>
      </c>
      <c r="C21" s="37">
        <v>2</v>
      </c>
      <c r="D21" s="37">
        <v>2</v>
      </c>
      <c r="E21" s="37">
        <v>0</v>
      </c>
      <c r="F21" s="37">
        <v>4</v>
      </c>
      <c r="G21" s="56">
        <f t="shared" si="4"/>
        <v>4</v>
      </c>
      <c r="H21" s="39">
        <v>25</v>
      </c>
      <c r="I21" s="55">
        <f t="shared" si="0"/>
        <v>25</v>
      </c>
      <c r="J21" s="50">
        <v>802</v>
      </c>
      <c r="K21" s="50">
        <v>0</v>
      </c>
      <c r="L21" s="55">
        <f t="shared" si="1"/>
        <v>802</v>
      </c>
      <c r="M21" s="52">
        <v>1110</v>
      </c>
      <c r="N21" s="52">
        <v>569</v>
      </c>
      <c r="O21" s="52">
        <v>1504</v>
      </c>
      <c r="P21" s="55">
        <f t="shared" si="2"/>
        <v>3254</v>
      </c>
      <c r="Q21" s="23">
        <v>0</v>
      </c>
      <c r="R21" s="23">
        <v>71</v>
      </c>
      <c r="S21" s="23">
        <v>0</v>
      </c>
      <c r="T21" s="55">
        <f t="shared" si="3"/>
        <v>15</v>
      </c>
      <c r="U21" s="9">
        <f t="shared" si="5"/>
        <v>30172</v>
      </c>
      <c r="W21" s="111" t="s">
        <v>37</v>
      </c>
      <c r="X21" s="112"/>
      <c r="Y21" s="29"/>
      <c r="Z21" s="16"/>
      <c r="AA21" s="18"/>
      <c r="AB21" s="47"/>
      <c r="AC21" s="115"/>
      <c r="AD21" s="115"/>
      <c r="AE21" s="115"/>
      <c r="AF21" s="115"/>
      <c r="AG21" s="115"/>
    </row>
    <row r="22" spans="1:33" ht="19.899999999999999" customHeight="1" x14ac:dyDescent="0.25">
      <c r="A22" s="37">
        <v>17</v>
      </c>
      <c r="B22" s="37">
        <v>11</v>
      </c>
      <c r="C22" s="37">
        <v>1</v>
      </c>
      <c r="D22" s="37">
        <v>0</v>
      </c>
      <c r="E22" s="37">
        <v>0</v>
      </c>
      <c r="F22" s="37">
        <v>2</v>
      </c>
      <c r="G22" s="56">
        <f t="shared" si="4"/>
        <v>2</v>
      </c>
      <c r="H22" s="39">
        <v>20</v>
      </c>
      <c r="I22" s="55">
        <f t="shared" si="0"/>
        <v>20</v>
      </c>
      <c r="J22" s="50">
        <v>0</v>
      </c>
      <c r="K22" s="50">
        <v>0</v>
      </c>
      <c r="L22" s="55">
        <f t="shared" si="1"/>
        <v>0</v>
      </c>
      <c r="M22" s="52">
        <v>2420</v>
      </c>
      <c r="N22" s="52">
        <v>620</v>
      </c>
      <c r="O22" s="52">
        <v>920</v>
      </c>
      <c r="P22" s="55">
        <f t="shared" si="2"/>
        <v>3990</v>
      </c>
      <c r="Q22" s="23">
        <v>0</v>
      </c>
      <c r="R22" s="23">
        <v>30</v>
      </c>
      <c r="S22" s="23">
        <v>0</v>
      </c>
      <c r="T22" s="55">
        <f t="shared" si="3"/>
        <v>13</v>
      </c>
      <c r="U22" s="9">
        <f t="shared" si="5"/>
        <v>30172</v>
      </c>
      <c r="W22" s="91" t="s">
        <v>2</v>
      </c>
      <c r="X22" s="93"/>
      <c r="Y22" s="27"/>
      <c r="Z22" s="24">
        <f>SUM(Z20+Z21)</f>
        <v>36846</v>
      </c>
      <c r="AA22" s="61"/>
      <c r="AD22" s="7"/>
      <c r="AE22" s="13"/>
      <c r="AG22" s="12"/>
    </row>
    <row r="23" spans="1:33" ht="19.899999999999999" customHeight="1" x14ac:dyDescent="0.25">
      <c r="A23" s="37">
        <v>18</v>
      </c>
      <c r="B23" s="37">
        <v>12</v>
      </c>
      <c r="C23" s="37">
        <v>5</v>
      </c>
      <c r="D23" s="37">
        <v>1</v>
      </c>
      <c r="E23" s="37">
        <v>0</v>
      </c>
      <c r="F23" s="37">
        <v>4</v>
      </c>
      <c r="G23" s="56">
        <f t="shared" si="4"/>
        <v>4</v>
      </c>
      <c r="H23" s="39">
        <v>76</v>
      </c>
      <c r="I23" s="55">
        <f t="shared" si="0"/>
        <v>91</v>
      </c>
      <c r="J23" s="50">
        <v>50</v>
      </c>
      <c r="K23" s="50">
        <v>0</v>
      </c>
      <c r="L23" s="55">
        <f t="shared" si="1"/>
        <v>80</v>
      </c>
      <c r="M23" s="52">
        <v>2811</v>
      </c>
      <c r="N23" s="52">
        <v>672</v>
      </c>
      <c r="O23" s="52">
        <v>936</v>
      </c>
      <c r="P23" s="55">
        <f t="shared" si="2"/>
        <v>4419</v>
      </c>
      <c r="Q23" s="23">
        <v>30</v>
      </c>
      <c r="R23" s="23">
        <v>0</v>
      </c>
      <c r="S23" s="23">
        <v>15</v>
      </c>
      <c r="T23" s="55">
        <f t="shared" si="3"/>
        <v>16</v>
      </c>
      <c r="U23" s="9">
        <f t="shared" si="5"/>
        <v>30092</v>
      </c>
      <c r="X23" s="13"/>
      <c r="Y23" s="13"/>
      <c r="AD23" s="7"/>
    </row>
    <row r="24" spans="1:33" ht="19.899999999999999" customHeight="1" x14ac:dyDescent="0.25">
      <c r="A24" s="37">
        <v>19</v>
      </c>
      <c r="B24" s="37">
        <v>12</v>
      </c>
      <c r="C24" s="37">
        <v>5</v>
      </c>
      <c r="D24" s="37">
        <v>2</v>
      </c>
      <c r="E24" s="37">
        <v>0</v>
      </c>
      <c r="F24" s="37">
        <v>0</v>
      </c>
      <c r="G24" s="56">
        <f t="shared" si="4"/>
        <v>0</v>
      </c>
      <c r="H24" s="39">
        <v>79</v>
      </c>
      <c r="I24" s="55">
        <f t="shared" si="0"/>
        <v>79</v>
      </c>
      <c r="J24" s="50">
        <v>200</v>
      </c>
      <c r="K24" s="50">
        <v>0</v>
      </c>
      <c r="L24" s="55">
        <f t="shared" si="1"/>
        <v>200</v>
      </c>
      <c r="M24" s="52">
        <v>2591</v>
      </c>
      <c r="N24" s="52">
        <v>707</v>
      </c>
      <c r="O24" s="52">
        <v>936</v>
      </c>
      <c r="P24" s="55">
        <f t="shared" si="2"/>
        <v>4234</v>
      </c>
      <c r="Q24" s="23">
        <v>0</v>
      </c>
      <c r="R24" s="23">
        <v>0</v>
      </c>
      <c r="S24" s="23">
        <v>0</v>
      </c>
      <c r="T24" s="55">
        <f t="shared" si="3"/>
        <v>12</v>
      </c>
      <c r="U24" s="9">
        <f t="shared" si="5"/>
        <v>29892</v>
      </c>
      <c r="X24" s="13"/>
      <c r="Y24" s="13"/>
      <c r="Z24" s="13"/>
      <c r="AA24" s="13"/>
      <c r="AD24" s="7"/>
      <c r="AG24" s="12"/>
    </row>
    <row r="25" spans="1:33" ht="38.25" x14ac:dyDescent="0.25">
      <c r="A25" s="37">
        <v>20</v>
      </c>
      <c r="B25" s="37">
        <v>11</v>
      </c>
      <c r="C25" s="37">
        <v>3</v>
      </c>
      <c r="D25" s="37">
        <v>2</v>
      </c>
      <c r="E25" s="37">
        <v>0</v>
      </c>
      <c r="F25" s="37">
        <v>1</v>
      </c>
      <c r="G25" s="56">
        <f t="shared" si="4"/>
        <v>1</v>
      </c>
      <c r="H25" s="39">
        <v>110</v>
      </c>
      <c r="I25" s="55">
        <f t="shared" si="0"/>
        <v>110</v>
      </c>
      <c r="J25" s="50">
        <v>180</v>
      </c>
      <c r="K25" s="50">
        <v>0</v>
      </c>
      <c r="L25" s="55">
        <f t="shared" si="1"/>
        <v>180</v>
      </c>
      <c r="M25" s="52">
        <v>2056</v>
      </c>
      <c r="N25" s="52">
        <v>754</v>
      </c>
      <c r="O25" s="52">
        <v>856</v>
      </c>
      <c r="P25" s="55">
        <f t="shared" si="2"/>
        <v>3666</v>
      </c>
      <c r="Q25" s="23">
        <v>0</v>
      </c>
      <c r="R25" s="23">
        <v>0</v>
      </c>
      <c r="S25" s="23">
        <v>0</v>
      </c>
      <c r="T25" s="55">
        <f t="shared" si="3"/>
        <v>12</v>
      </c>
      <c r="U25" s="9">
        <f t="shared" si="5"/>
        <v>29712</v>
      </c>
      <c r="W25" s="15" t="s">
        <v>13</v>
      </c>
      <c r="X25" s="33" t="s">
        <v>16</v>
      </c>
      <c r="Y25" s="43" t="s">
        <v>9</v>
      </c>
      <c r="Z25" s="33" t="s">
        <v>14</v>
      </c>
      <c r="AA25" s="43" t="s">
        <v>46</v>
      </c>
      <c r="AB25" s="41" t="s">
        <v>15</v>
      </c>
      <c r="AC25" s="42" t="s">
        <v>47</v>
      </c>
      <c r="AD25" s="42" t="s">
        <v>36</v>
      </c>
      <c r="AE25" s="30" t="s">
        <v>19</v>
      </c>
      <c r="AF25" s="15" t="s">
        <v>17</v>
      </c>
      <c r="AG25" s="59" t="s">
        <v>18</v>
      </c>
    </row>
    <row r="26" spans="1:33" ht="19.899999999999999" customHeight="1" x14ac:dyDescent="0.25">
      <c r="A26" s="37">
        <v>21</v>
      </c>
      <c r="B26" s="37">
        <v>12</v>
      </c>
      <c r="C26" s="37">
        <v>4</v>
      </c>
      <c r="D26" s="37">
        <v>3</v>
      </c>
      <c r="E26" s="37">
        <v>0</v>
      </c>
      <c r="F26" s="37">
        <v>5</v>
      </c>
      <c r="G26" s="56">
        <f t="shared" si="4"/>
        <v>5</v>
      </c>
      <c r="H26" s="39">
        <v>184</v>
      </c>
      <c r="I26" s="55">
        <f t="shared" si="0"/>
        <v>184</v>
      </c>
      <c r="J26" s="50">
        <v>485</v>
      </c>
      <c r="K26" s="50">
        <v>0</v>
      </c>
      <c r="L26" s="55">
        <f t="shared" si="1"/>
        <v>485</v>
      </c>
      <c r="M26" s="52">
        <v>2144</v>
      </c>
      <c r="N26" s="52">
        <v>765</v>
      </c>
      <c r="O26" s="52">
        <v>934</v>
      </c>
      <c r="P26" s="55">
        <f t="shared" si="2"/>
        <v>3843</v>
      </c>
      <c r="Q26" s="23">
        <v>0</v>
      </c>
      <c r="R26" s="23">
        <v>0</v>
      </c>
      <c r="S26" s="23">
        <v>0</v>
      </c>
      <c r="T26" s="55">
        <f t="shared" si="3"/>
        <v>17</v>
      </c>
      <c r="U26" s="9">
        <f t="shared" si="5"/>
        <v>29227</v>
      </c>
      <c r="W26" s="14">
        <v>45385</v>
      </c>
      <c r="X26" s="17">
        <v>3370</v>
      </c>
      <c r="Y26" s="11">
        <v>20</v>
      </c>
      <c r="Z26" s="17">
        <v>1300</v>
      </c>
      <c r="AA26" s="17">
        <v>0</v>
      </c>
      <c r="AB26" s="17">
        <v>0</v>
      </c>
      <c r="AC26" s="17">
        <f ca="1">Y26-AC26</f>
        <v>0</v>
      </c>
      <c r="AD26" s="17">
        <f ca="1">Y26-AC26</f>
        <v>20</v>
      </c>
      <c r="AE26" s="9">
        <f>SUM(Z26:AB26)</f>
        <v>1300</v>
      </c>
      <c r="AF26" s="9">
        <f t="shared" ref="AF26:AF35" si="6">SUM(X26-AE26)</f>
        <v>2070</v>
      </c>
      <c r="AG26" s="9">
        <f>SUM(AF26+AA26)</f>
        <v>2070</v>
      </c>
    </row>
    <row r="27" spans="1:33" ht="19.899999999999999" customHeight="1" x14ac:dyDescent="0.25">
      <c r="A27" s="37">
        <v>22</v>
      </c>
      <c r="B27" s="37">
        <v>12</v>
      </c>
      <c r="C27" s="37">
        <v>4</v>
      </c>
      <c r="D27" s="37">
        <v>4</v>
      </c>
      <c r="E27" s="37">
        <v>0</v>
      </c>
      <c r="F27" s="37">
        <v>2</v>
      </c>
      <c r="G27" s="56">
        <f t="shared" si="4"/>
        <v>2</v>
      </c>
      <c r="H27" s="39">
        <v>128</v>
      </c>
      <c r="I27" s="55">
        <f t="shared" si="0"/>
        <v>128</v>
      </c>
      <c r="J27" s="50">
        <v>993</v>
      </c>
      <c r="K27" s="50">
        <v>0</v>
      </c>
      <c r="L27" s="55">
        <f t="shared" si="1"/>
        <v>993</v>
      </c>
      <c r="M27" s="52">
        <v>1762</v>
      </c>
      <c r="N27" s="52">
        <v>920</v>
      </c>
      <c r="O27" s="52">
        <v>547</v>
      </c>
      <c r="P27" s="55">
        <f t="shared" si="2"/>
        <v>3229</v>
      </c>
      <c r="Q27" s="23">
        <v>0</v>
      </c>
      <c r="R27" s="23">
        <v>0</v>
      </c>
      <c r="S27" s="23">
        <v>0</v>
      </c>
      <c r="T27" s="55">
        <f t="shared" si="3"/>
        <v>14</v>
      </c>
      <c r="U27" s="9">
        <f t="shared" si="5"/>
        <v>28234</v>
      </c>
      <c r="W27" s="14">
        <v>45386</v>
      </c>
      <c r="X27" s="17">
        <v>3780</v>
      </c>
      <c r="Y27" s="11">
        <v>17</v>
      </c>
      <c r="Z27" s="17">
        <v>1490</v>
      </c>
      <c r="AA27" s="17">
        <v>0</v>
      </c>
      <c r="AB27" s="17">
        <v>0</v>
      </c>
      <c r="AC27" s="17">
        <f t="shared" ref="AC27:AC28" ca="1" si="7">Y27-AC27</f>
        <v>0</v>
      </c>
      <c r="AD27" s="17">
        <f t="shared" ref="AD27:AD35" ca="1" si="8">Y27-AC27</f>
        <v>17</v>
      </c>
      <c r="AE27" s="9">
        <f t="shared" ref="AE27:AE35" si="9">SUM(Z27:AB27)</f>
        <v>1490</v>
      </c>
      <c r="AF27" s="9">
        <f t="shared" si="6"/>
        <v>2290</v>
      </c>
      <c r="AG27" s="9">
        <f t="shared" ref="AG27:AG35" si="10">SUM(AF27+AA27)</f>
        <v>2290</v>
      </c>
    </row>
    <row r="28" spans="1:33" ht="19.899999999999999" customHeight="1" x14ac:dyDescent="0.25">
      <c r="A28" s="37">
        <v>23</v>
      </c>
      <c r="B28" s="37">
        <v>13</v>
      </c>
      <c r="C28" s="37">
        <v>3</v>
      </c>
      <c r="D28" s="37">
        <v>4</v>
      </c>
      <c r="E28" s="37">
        <v>0</v>
      </c>
      <c r="F28" s="37">
        <v>2</v>
      </c>
      <c r="G28" s="56">
        <f>SUM(E28+F28)</f>
        <v>2</v>
      </c>
      <c r="H28" s="39">
        <v>144</v>
      </c>
      <c r="I28" s="55">
        <f>SUM(H28+S28)</f>
        <v>144</v>
      </c>
      <c r="J28" s="50">
        <v>1194</v>
      </c>
      <c r="K28" s="50">
        <v>0</v>
      </c>
      <c r="L28" s="55">
        <f>SUM(J28+K28+Q28)</f>
        <v>1194</v>
      </c>
      <c r="M28" s="52">
        <v>2107</v>
      </c>
      <c r="N28" s="52">
        <v>568</v>
      </c>
      <c r="O28" s="52">
        <v>840</v>
      </c>
      <c r="P28" s="55">
        <f>SUM(M28+N28+O28+R28)</f>
        <v>3515</v>
      </c>
      <c r="Q28" s="23">
        <v>0</v>
      </c>
      <c r="R28" s="23">
        <v>0</v>
      </c>
      <c r="S28" s="23">
        <v>0</v>
      </c>
      <c r="T28" s="55">
        <f>SUM(B28+G28)</f>
        <v>15</v>
      </c>
      <c r="U28" s="9">
        <f t="shared" si="5"/>
        <v>27040</v>
      </c>
      <c r="W28" s="14">
        <v>45387</v>
      </c>
      <c r="X28" s="17">
        <v>3510</v>
      </c>
      <c r="Y28" s="11">
        <v>22</v>
      </c>
      <c r="Z28" s="17">
        <v>1430</v>
      </c>
      <c r="AA28" s="17">
        <v>0</v>
      </c>
      <c r="AB28" s="17">
        <v>0</v>
      </c>
      <c r="AC28" s="17">
        <f t="shared" ca="1" si="7"/>
        <v>0</v>
      </c>
      <c r="AD28" s="17">
        <f t="shared" ca="1" si="8"/>
        <v>22</v>
      </c>
      <c r="AE28" s="9">
        <f t="shared" si="9"/>
        <v>1430</v>
      </c>
      <c r="AF28" s="9">
        <f>SUM(X28-AE28)</f>
        <v>2080</v>
      </c>
      <c r="AG28" s="9">
        <f t="shared" si="10"/>
        <v>2080</v>
      </c>
    </row>
    <row r="29" spans="1:33" ht="19.899999999999999" customHeight="1" x14ac:dyDescent="0.25">
      <c r="A29" s="37">
        <v>24</v>
      </c>
      <c r="B29" s="37">
        <v>13</v>
      </c>
      <c r="C29" s="37">
        <v>3</v>
      </c>
      <c r="D29" s="37">
        <v>3</v>
      </c>
      <c r="E29" s="37">
        <v>0</v>
      </c>
      <c r="F29" s="37">
        <v>2</v>
      </c>
      <c r="G29" s="56">
        <f>SUM(E29+F29)</f>
        <v>2</v>
      </c>
      <c r="H29" s="39">
        <v>148</v>
      </c>
      <c r="I29" s="55">
        <f>SUM(H29+S29)</f>
        <v>148</v>
      </c>
      <c r="J29" s="50">
        <v>236</v>
      </c>
      <c r="K29" s="50">
        <v>0</v>
      </c>
      <c r="L29" s="55">
        <f>SUM(J29+K29+Q29)</f>
        <v>236</v>
      </c>
      <c r="M29" s="52">
        <v>2856</v>
      </c>
      <c r="N29" s="52">
        <v>636</v>
      </c>
      <c r="O29" s="52">
        <v>606</v>
      </c>
      <c r="P29" s="55">
        <f>SUM(M29+N29+O29+R29)</f>
        <v>4098</v>
      </c>
      <c r="Q29" s="23">
        <v>0</v>
      </c>
      <c r="R29" s="23">
        <v>0</v>
      </c>
      <c r="S29" s="23">
        <v>0</v>
      </c>
      <c r="T29" s="55">
        <f>SUM(B29+G29)</f>
        <v>15</v>
      </c>
      <c r="U29" s="9">
        <f t="shared" si="5"/>
        <v>26804</v>
      </c>
      <c r="W29" s="14">
        <v>45393</v>
      </c>
      <c r="X29" s="17">
        <v>3510</v>
      </c>
      <c r="Y29" s="11">
        <v>19</v>
      </c>
      <c r="Z29" s="17">
        <v>1490</v>
      </c>
      <c r="AA29" s="17">
        <v>0</v>
      </c>
      <c r="AB29" s="17">
        <v>150</v>
      </c>
      <c r="AC29" s="17">
        <v>1</v>
      </c>
      <c r="AD29" s="17">
        <f t="shared" si="8"/>
        <v>18</v>
      </c>
      <c r="AE29" s="9">
        <f t="shared" si="9"/>
        <v>1640</v>
      </c>
      <c r="AF29" s="9">
        <f t="shared" si="6"/>
        <v>1870</v>
      </c>
      <c r="AG29" s="9">
        <f t="shared" si="10"/>
        <v>1870</v>
      </c>
    </row>
    <row r="30" spans="1:33" ht="19.899999999999999" customHeight="1" x14ac:dyDescent="0.25">
      <c r="A30" s="37">
        <v>25</v>
      </c>
      <c r="B30" s="37">
        <v>13</v>
      </c>
      <c r="C30" s="37">
        <v>5</v>
      </c>
      <c r="D30" s="37">
        <v>6</v>
      </c>
      <c r="E30" s="37">
        <v>0</v>
      </c>
      <c r="F30" s="37">
        <v>3</v>
      </c>
      <c r="G30" s="56">
        <f>SUM(E30+F30)</f>
        <v>3</v>
      </c>
      <c r="H30" s="39">
        <v>153</v>
      </c>
      <c r="I30" s="55">
        <f>SUM(H30+S30)</f>
        <v>163</v>
      </c>
      <c r="J30" s="50">
        <v>515</v>
      </c>
      <c r="K30" s="50">
        <v>0</v>
      </c>
      <c r="L30" s="55">
        <f>SUM(J30+K30+Q30)</f>
        <v>515</v>
      </c>
      <c r="M30" s="52">
        <v>1938</v>
      </c>
      <c r="N30" s="52">
        <v>536</v>
      </c>
      <c r="O30" s="52">
        <v>688</v>
      </c>
      <c r="P30" s="55">
        <f>SUM(M30+N30+O30+R30)</f>
        <v>3162</v>
      </c>
      <c r="Q30" s="23">
        <v>0</v>
      </c>
      <c r="R30" s="23">
        <v>0</v>
      </c>
      <c r="S30" s="23">
        <v>10</v>
      </c>
      <c r="T30" s="55">
        <f>SUM(B30+G30)</f>
        <v>16</v>
      </c>
      <c r="U30" s="9">
        <f t="shared" si="5"/>
        <v>26289</v>
      </c>
      <c r="W30" s="14">
        <v>45394</v>
      </c>
      <c r="X30" s="17">
        <v>2560</v>
      </c>
      <c r="Y30" s="17">
        <v>18</v>
      </c>
      <c r="Z30" s="17">
        <v>900</v>
      </c>
      <c r="AA30" s="17">
        <v>0</v>
      </c>
      <c r="AB30" s="17">
        <v>530</v>
      </c>
      <c r="AC30" s="17">
        <v>3</v>
      </c>
      <c r="AD30" s="17">
        <f t="shared" si="8"/>
        <v>15</v>
      </c>
      <c r="AE30" s="9">
        <f t="shared" si="9"/>
        <v>1430</v>
      </c>
      <c r="AF30" s="9">
        <f t="shared" si="6"/>
        <v>1130</v>
      </c>
      <c r="AG30" s="9">
        <f t="shared" si="10"/>
        <v>1130</v>
      </c>
    </row>
    <row r="31" spans="1:33" ht="19.899999999999999" customHeight="1" x14ac:dyDescent="0.25">
      <c r="A31" s="37">
        <v>26</v>
      </c>
      <c r="B31" s="37">
        <v>13</v>
      </c>
      <c r="C31" s="37">
        <v>3</v>
      </c>
      <c r="D31" s="37">
        <v>5</v>
      </c>
      <c r="E31" s="37">
        <v>0</v>
      </c>
      <c r="F31" s="37">
        <v>3</v>
      </c>
      <c r="G31" s="56">
        <f>SUM(E31+F31)</f>
        <v>3</v>
      </c>
      <c r="H31" s="39">
        <v>75</v>
      </c>
      <c r="I31" s="55">
        <f>SUM(H31+S31)</f>
        <v>75</v>
      </c>
      <c r="J31" s="50">
        <v>975</v>
      </c>
      <c r="K31" s="50">
        <v>0</v>
      </c>
      <c r="L31" s="55">
        <f t="shared" ref="L31:L32" si="11">SUM(J31+K31+Q31)</f>
        <v>975</v>
      </c>
      <c r="M31" s="52">
        <v>1898</v>
      </c>
      <c r="N31" s="52">
        <v>592</v>
      </c>
      <c r="O31" s="52">
        <v>606</v>
      </c>
      <c r="P31" s="55">
        <f>SUM(M31+N31+O31+R31)</f>
        <v>3096</v>
      </c>
      <c r="Q31" s="23">
        <v>0</v>
      </c>
      <c r="R31" s="23">
        <v>0</v>
      </c>
      <c r="S31" s="23">
        <v>0</v>
      </c>
      <c r="T31" s="55">
        <f>SUM(B31+G31)</f>
        <v>16</v>
      </c>
      <c r="U31" s="9">
        <f t="shared" si="5"/>
        <v>25314</v>
      </c>
      <c r="W31" s="14">
        <v>45397</v>
      </c>
      <c r="X31" s="17">
        <v>5190</v>
      </c>
      <c r="Y31" s="17">
        <v>30</v>
      </c>
      <c r="Z31" s="17">
        <v>1910</v>
      </c>
      <c r="AA31" s="17">
        <v>0</v>
      </c>
      <c r="AB31" s="17">
        <v>0</v>
      </c>
      <c r="AC31" s="17">
        <v>0</v>
      </c>
      <c r="AD31" s="17">
        <f t="shared" si="8"/>
        <v>30</v>
      </c>
      <c r="AE31" s="9">
        <f t="shared" si="9"/>
        <v>1910</v>
      </c>
      <c r="AF31" s="9">
        <f t="shared" si="6"/>
        <v>3280</v>
      </c>
      <c r="AG31" s="9">
        <f t="shared" si="10"/>
        <v>3280</v>
      </c>
    </row>
    <row r="32" spans="1:33" ht="19.899999999999999" customHeight="1" x14ac:dyDescent="0.25">
      <c r="A32" s="37">
        <v>27</v>
      </c>
      <c r="B32" s="37">
        <v>12</v>
      </c>
      <c r="C32" s="37">
        <v>3</v>
      </c>
      <c r="D32" s="37">
        <v>5</v>
      </c>
      <c r="E32" s="37">
        <v>0</v>
      </c>
      <c r="F32" s="37">
        <v>1</v>
      </c>
      <c r="G32" s="56">
        <f>SUM(E32+F32)</f>
        <v>1</v>
      </c>
      <c r="H32" s="39">
        <v>70</v>
      </c>
      <c r="I32" s="55">
        <f>SUM(H32+S32)</f>
        <v>70</v>
      </c>
      <c r="J32" s="50">
        <v>1112</v>
      </c>
      <c r="K32" s="50">
        <v>0</v>
      </c>
      <c r="L32" s="55">
        <f t="shared" si="11"/>
        <v>1112</v>
      </c>
      <c r="M32" s="52">
        <v>2038</v>
      </c>
      <c r="N32" s="52">
        <v>296</v>
      </c>
      <c r="O32" s="52">
        <v>524</v>
      </c>
      <c r="P32" s="55">
        <f>SUM(M32+N32+O32+R32)</f>
        <v>2858</v>
      </c>
      <c r="Q32" s="23">
        <v>0</v>
      </c>
      <c r="R32" s="23">
        <v>0</v>
      </c>
      <c r="S32" s="23">
        <v>0</v>
      </c>
      <c r="T32" s="55">
        <f>SUM(B32+G32)</f>
        <v>13</v>
      </c>
      <c r="U32" s="9">
        <f t="shared" si="5"/>
        <v>24202</v>
      </c>
      <c r="W32" s="14">
        <v>45400</v>
      </c>
      <c r="X32" s="17">
        <v>2500</v>
      </c>
      <c r="Y32" s="17">
        <v>25</v>
      </c>
      <c r="Z32" s="17">
        <v>790</v>
      </c>
      <c r="AA32" s="17">
        <v>0</v>
      </c>
      <c r="AB32" s="17">
        <v>0</v>
      </c>
      <c r="AC32" s="17">
        <v>0</v>
      </c>
      <c r="AD32" s="17">
        <f t="shared" si="8"/>
        <v>25</v>
      </c>
      <c r="AE32" s="9">
        <f t="shared" si="9"/>
        <v>790</v>
      </c>
      <c r="AF32" s="9">
        <f t="shared" si="6"/>
        <v>1710</v>
      </c>
      <c r="AG32" s="9">
        <f t="shared" si="10"/>
        <v>1710</v>
      </c>
    </row>
    <row r="33" spans="1:33" ht="19.899999999999999" customHeight="1" x14ac:dyDescent="0.25">
      <c r="A33" s="37">
        <v>28</v>
      </c>
      <c r="B33" s="37">
        <v>11</v>
      </c>
      <c r="C33" s="37">
        <v>4</v>
      </c>
      <c r="D33" s="37">
        <v>5</v>
      </c>
      <c r="E33" s="37">
        <v>0</v>
      </c>
      <c r="F33" s="37">
        <v>2</v>
      </c>
      <c r="G33" s="56">
        <f t="shared" si="4"/>
        <v>2</v>
      </c>
      <c r="H33" s="39">
        <v>110</v>
      </c>
      <c r="I33" s="55">
        <f t="shared" si="0"/>
        <v>110</v>
      </c>
      <c r="J33" s="50">
        <v>1320</v>
      </c>
      <c r="K33" s="50">
        <v>0</v>
      </c>
      <c r="L33" s="55">
        <f t="shared" si="1"/>
        <v>1320</v>
      </c>
      <c r="M33" s="52">
        <v>1932</v>
      </c>
      <c r="N33" s="52">
        <v>628</v>
      </c>
      <c r="O33" s="52">
        <v>524</v>
      </c>
      <c r="P33" s="55">
        <f t="shared" si="2"/>
        <v>3084</v>
      </c>
      <c r="Q33" s="23">
        <v>0</v>
      </c>
      <c r="R33" s="23">
        <v>0</v>
      </c>
      <c r="S33" s="23">
        <v>0</v>
      </c>
      <c r="T33" s="55">
        <f t="shared" si="3"/>
        <v>13</v>
      </c>
      <c r="U33" s="9">
        <f t="shared" si="5"/>
        <v>22882</v>
      </c>
      <c r="W33" s="14">
        <v>45401</v>
      </c>
      <c r="X33" s="17">
        <v>6220</v>
      </c>
      <c r="Y33" s="17">
        <v>32</v>
      </c>
      <c r="Z33" s="17">
        <v>3350</v>
      </c>
      <c r="AA33" s="17">
        <v>0</v>
      </c>
      <c r="AB33" s="17">
        <v>0</v>
      </c>
      <c r="AC33" s="17">
        <v>0</v>
      </c>
      <c r="AD33" s="17">
        <f t="shared" si="8"/>
        <v>32</v>
      </c>
      <c r="AE33" s="9">
        <f t="shared" si="9"/>
        <v>3350</v>
      </c>
      <c r="AF33" s="9">
        <f t="shared" si="6"/>
        <v>2870</v>
      </c>
      <c r="AG33" s="9">
        <f t="shared" si="10"/>
        <v>2870</v>
      </c>
    </row>
    <row r="34" spans="1:33" ht="19.899999999999999" customHeight="1" x14ac:dyDescent="0.25">
      <c r="A34" s="37">
        <v>29</v>
      </c>
      <c r="B34" s="37">
        <v>12</v>
      </c>
      <c r="C34" s="37">
        <v>3</v>
      </c>
      <c r="D34" s="37">
        <v>6</v>
      </c>
      <c r="E34" s="37">
        <v>0</v>
      </c>
      <c r="F34" s="37">
        <v>2</v>
      </c>
      <c r="G34" s="56">
        <f t="shared" si="4"/>
        <v>2</v>
      </c>
      <c r="H34" s="39">
        <v>68</v>
      </c>
      <c r="I34" s="55">
        <f t="shared" si="0"/>
        <v>68</v>
      </c>
      <c r="J34" s="50">
        <v>1740</v>
      </c>
      <c r="K34" s="50">
        <v>0</v>
      </c>
      <c r="L34" s="55">
        <f t="shared" si="1"/>
        <v>1740</v>
      </c>
      <c r="M34" s="52">
        <v>2074</v>
      </c>
      <c r="N34" s="52">
        <v>608</v>
      </c>
      <c r="O34" s="52">
        <v>442</v>
      </c>
      <c r="P34" s="55">
        <f t="shared" si="2"/>
        <v>3124</v>
      </c>
      <c r="Q34" s="23">
        <v>0</v>
      </c>
      <c r="R34" s="23">
        <v>0</v>
      </c>
      <c r="S34" s="23">
        <v>0</v>
      </c>
      <c r="T34" s="55">
        <f t="shared" si="3"/>
        <v>14</v>
      </c>
      <c r="U34" s="9">
        <f t="shared" si="5"/>
        <v>21142</v>
      </c>
      <c r="W34" s="14">
        <v>45408</v>
      </c>
      <c r="X34" s="17">
        <v>3420</v>
      </c>
      <c r="Y34" s="17">
        <v>24</v>
      </c>
      <c r="Z34" s="17">
        <v>1440</v>
      </c>
      <c r="AA34" s="17">
        <v>0</v>
      </c>
      <c r="AB34" s="17">
        <v>0</v>
      </c>
      <c r="AC34" s="17">
        <v>0</v>
      </c>
      <c r="AD34" s="17">
        <f t="shared" si="8"/>
        <v>24</v>
      </c>
      <c r="AE34" s="9">
        <f t="shared" si="9"/>
        <v>1440</v>
      </c>
      <c r="AF34" s="9">
        <f t="shared" si="6"/>
        <v>1980</v>
      </c>
      <c r="AG34" s="9">
        <f t="shared" si="10"/>
        <v>1980</v>
      </c>
    </row>
    <row r="35" spans="1:33" ht="19.899999999999999" customHeight="1" x14ac:dyDescent="0.25">
      <c r="A35" s="37">
        <v>30</v>
      </c>
      <c r="B35" s="37">
        <v>12</v>
      </c>
      <c r="C35" s="37">
        <v>2</v>
      </c>
      <c r="D35" s="37">
        <v>5</v>
      </c>
      <c r="E35" s="37">
        <v>0</v>
      </c>
      <c r="F35" s="37">
        <v>3</v>
      </c>
      <c r="G35" s="56">
        <f t="shared" si="4"/>
        <v>3</v>
      </c>
      <c r="H35" s="39">
        <v>42</v>
      </c>
      <c r="I35" s="55">
        <f t="shared" si="0"/>
        <v>42</v>
      </c>
      <c r="J35" s="50">
        <v>1546</v>
      </c>
      <c r="K35" s="50">
        <v>0</v>
      </c>
      <c r="L35" s="55">
        <f t="shared" si="1"/>
        <v>1546</v>
      </c>
      <c r="M35" s="52">
        <v>2377</v>
      </c>
      <c r="N35" s="52">
        <v>624</v>
      </c>
      <c r="O35" s="52">
        <v>360</v>
      </c>
      <c r="P35" s="55">
        <f t="shared" si="2"/>
        <v>3361</v>
      </c>
      <c r="Q35" s="23">
        <v>0</v>
      </c>
      <c r="R35" s="23">
        <v>0</v>
      </c>
      <c r="S35" s="23">
        <v>0</v>
      </c>
      <c r="T35" s="55">
        <f t="shared" si="3"/>
        <v>15</v>
      </c>
      <c r="U35" s="9">
        <f>SUM(U34-L35)</f>
        <v>19596</v>
      </c>
      <c r="W35" s="14">
        <v>45411</v>
      </c>
      <c r="X35" s="17">
        <v>6220</v>
      </c>
      <c r="Y35" s="17">
        <v>19</v>
      </c>
      <c r="Z35" s="17">
        <v>3520</v>
      </c>
      <c r="AA35" s="17">
        <v>0</v>
      </c>
      <c r="AB35" s="17">
        <v>0</v>
      </c>
      <c r="AC35" s="17">
        <v>0</v>
      </c>
      <c r="AD35" s="17">
        <f t="shared" si="8"/>
        <v>19</v>
      </c>
      <c r="AE35" s="9">
        <f t="shared" si="9"/>
        <v>3520</v>
      </c>
      <c r="AF35" s="9">
        <f t="shared" si="6"/>
        <v>2700</v>
      </c>
      <c r="AG35" s="9">
        <f t="shared" si="10"/>
        <v>2700</v>
      </c>
    </row>
    <row r="36" spans="1:33" ht="19.899999999999999" customHeight="1" x14ac:dyDescent="0.25">
      <c r="A36" s="48" t="s">
        <v>2</v>
      </c>
      <c r="B36" s="19">
        <f t="shared" ref="B36:T36" si="12">SUM(B6:B35)</f>
        <v>335</v>
      </c>
      <c r="C36" s="19">
        <f t="shared" si="12"/>
        <v>67</v>
      </c>
      <c r="D36" s="19">
        <f t="shared" si="12"/>
        <v>75</v>
      </c>
      <c r="E36" s="19">
        <f t="shared" si="12"/>
        <v>0</v>
      </c>
      <c r="F36" s="19">
        <f t="shared" si="12"/>
        <v>74</v>
      </c>
      <c r="G36" s="19">
        <f t="shared" si="12"/>
        <v>74</v>
      </c>
      <c r="H36" s="19">
        <f t="shared" si="12"/>
        <v>1689</v>
      </c>
      <c r="I36" s="19">
        <f t="shared" si="12"/>
        <v>1714</v>
      </c>
      <c r="J36" s="19">
        <f t="shared" si="12"/>
        <v>17176</v>
      </c>
      <c r="K36" s="19">
        <f t="shared" si="12"/>
        <v>44</v>
      </c>
      <c r="L36" s="19">
        <f t="shared" si="12"/>
        <v>17250</v>
      </c>
      <c r="M36" s="19">
        <f t="shared" si="12"/>
        <v>63538</v>
      </c>
      <c r="N36" s="19">
        <f t="shared" si="12"/>
        <v>19894</v>
      </c>
      <c r="O36" s="19">
        <f t="shared" si="12"/>
        <v>24385</v>
      </c>
      <c r="P36" s="19">
        <f t="shared" si="12"/>
        <v>107918</v>
      </c>
      <c r="Q36" s="19">
        <f t="shared" si="12"/>
        <v>30</v>
      </c>
      <c r="R36" s="19">
        <f t="shared" si="12"/>
        <v>101</v>
      </c>
      <c r="S36" s="19">
        <f t="shared" si="12"/>
        <v>25</v>
      </c>
      <c r="T36" s="19">
        <f t="shared" si="12"/>
        <v>409</v>
      </c>
      <c r="U36" s="19"/>
      <c r="W36" s="33" t="s">
        <v>2</v>
      </c>
      <c r="X36" s="25">
        <f t="shared" ref="X36:AG36" si="13">SUM(X26:X35)</f>
        <v>40280</v>
      </c>
      <c r="Y36" s="25">
        <f t="shared" si="13"/>
        <v>226</v>
      </c>
      <c r="Z36" s="25">
        <f t="shared" si="13"/>
        <v>17620</v>
      </c>
      <c r="AA36" s="25">
        <f t="shared" si="13"/>
        <v>0</v>
      </c>
      <c r="AB36" s="25">
        <f t="shared" si="13"/>
        <v>680</v>
      </c>
      <c r="AC36" s="25">
        <f t="shared" ca="1" si="13"/>
        <v>0</v>
      </c>
      <c r="AD36" s="25">
        <f t="shared" ca="1" si="13"/>
        <v>96</v>
      </c>
      <c r="AE36" s="25">
        <f t="shared" si="13"/>
        <v>18300</v>
      </c>
      <c r="AF36" s="25">
        <f t="shared" si="13"/>
        <v>21980</v>
      </c>
      <c r="AG36" s="25">
        <f t="shared" si="13"/>
        <v>21980</v>
      </c>
    </row>
    <row r="37" spans="1:33" s="10" customFormat="1" ht="19.899999999999999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18"/>
      <c r="K37" s="18"/>
      <c r="L37" s="18"/>
      <c r="M37" s="3"/>
      <c r="N37" s="3"/>
      <c r="O37" s="3"/>
      <c r="P37" s="18"/>
      <c r="Q37" s="18"/>
      <c r="R37" s="18"/>
      <c r="S37" s="18"/>
      <c r="T37" s="18"/>
      <c r="U37" s="7"/>
      <c r="V37"/>
      <c r="X37" s="13"/>
      <c r="Y37" s="13"/>
      <c r="AB37"/>
      <c r="AC37" s="3"/>
      <c r="AD37" s="3"/>
      <c r="AF37" s="3"/>
      <c r="AG37" s="3"/>
    </row>
    <row r="38" spans="1:33" s="10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18"/>
      <c r="K38" s="18"/>
      <c r="L38" s="18"/>
      <c r="M38" s="3"/>
      <c r="N38" s="3"/>
      <c r="O38" s="3"/>
      <c r="P38" s="18"/>
      <c r="Q38" s="18"/>
      <c r="R38" s="18"/>
      <c r="S38" s="18"/>
      <c r="T38" s="18"/>
      <c r="U38" s="7"/>
      <c r="V38"/>
      <c r="X38" s="13"/>
      <c r="Y38" s="13"/>
      <c r="AB38"/>
      <c r="AC38" s="3"/>
      <c r="AD38" s="3"/>
      <c r="AF38" s="3"/>
      <c r="AG38" s="3"/>
    </row>
    <row r="39" spans="1:33" s="10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18"/>
      <c r="K39" s="18"/>
      <c r="L39" s="18"/>
      <c r="M39" s="3"/>
      <c r="N39" s="3"/>
      <c r="O39" s="3"/>
      <c r="P39" s="18"/>
      <c r="Q39" s="18"/>
      <c r="R39" s="18"/>
      <c r="S39" s="18"/>
      <c r="T39" s="18"/>
      <c r="U39" s="7"/>
      <c r="V39"/>
      <c r="X39" s="13"/>
      <c r="Y39" s="13"/>
      <c r="AB39"/>
      <c r="AC39" s="3"/>
      <c r="AD39" s="3"/>
      <c r="AF39" s="3"/>
      <c r="AG39" s="3"/>
    </row>
    <row r="40" spans="1:33" s="10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18"/>
      <c r="K40" s="18"/>
      <c r="L40" s="18"/>
      <c r="M40" s="3"/>
      <c r="N40" s="3"/>
      <c r="O40" s="3"/>
      <c r="P40" s="18"/>
      <c r="Q40" s="18"/>
      <c r="R40" s="18"/>
      <c r="S40" s="18"/>
      <c r="T40" s="18"/>
      <c r="U40" s="7"/>
      <c r="V40"/>
      <c r="X40" s="13"/>
      <c r="Y40" s="13"/>
      <c r="AB40"/>
      <c r="AC40" s="3"/>
      <c r="AD40" s="3"/>
      <c r="AF40" s="3"/>
      <c r="AG40" s="3"/>
    </row>
    <row r="41" spans="1:33" s="10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18"/>
      <c r="K41" s="18"/>
      <c r="L41" s="18"/>
      <c r="M41" s="3"/>
      <c r="N41" s="3"/>
      <c r="O41" s="3"/>
      <c r="P41" s="18"/>
      <c r="Q41" s="18"/>
      <c r="R41" s="18"/>
      <c r="S41" s="18"/>
      <c r="T41" s="18"/>
      <c r="U41" s="7"/>
      <c r="V41"/>
      <c r="X41" s="13"/>
      <c r="Y41" s="13"/>
      <c r="AB41"/>
      <c r="AC41" s="3"/>
      <c r="AD41" s="3"/>
      <c r="AF41" s="3"/>
      <c r="AG41" s="3"/>
    </row>
  </sheetData>
  <mergeCells count="13">
    <mergeCell ref="W22:X22"/>
    <mergeCell ref="W5:Z5"/>
    <mergeCell ref="AC5:AE5"/>
    <mergeCell ref="W7:Y7"/>
    <mergeCell ref="W20:X20"/>
    <mergeCell ref="W21:X21"/>
    <mergeCell ref="AC21:AG21"/>
    <mergeCell ref="A3:U3"/>
    <mergeCell ref="V3:AC3"/>
    <mergeCell ref="AD3:AE3"/>
    <mergeCell ref="A4:G4"/>
    <mergeCell ref="J4:P4"/>
    <mergeCell ref="Q4:S4"/>
  </mergeCells>
  <dataValidations count="2">
    <dataValidation type="whole" operator="equal" allowBlank="1" showInputMessage="1" showErrorMessage="1" errorTitle="NÃO MUDAR!!" sqref="P6:P35 G6:G35 T6:T35 L6:L35" xr:uid="{00000000-0002-0000-0300-000000000000}">
      <formula1>100000</formula1>
    </dataValidation>
    <dataValidation type="whole" operator="equal" allowBlank="1" showInputMessage="1" showErrorMessage="1" errorTitle="NÃO MUDAR!!" promptTitle="NÃO MUDAR!!" sqref="B36:H36 J36:T36 I6:I36" xr:uid="{00000000-0002-0000-0300-000001000000}">
      <formula1>100000</formula1>
    </dataValidation>
  </dataValidations>
  <pageMargins left="0" right="0.11811023622047245" top="0.19685039370078741" bottom="0.19685039370078741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2"/>
  <sheetViews>
    <sheetView topLeftCell="F1" zoomScale="90" zoomScaleNormal="90" workbookViewId="0">
      <selection activeCell="Q8" sqref="Q8"/>
    </sheetView>
  </sheetViews>
  <sheetFormatPr defaultRowHeight="15" x14ac:dyDescent="0.25"/>
  <cols>
    <col min="1" max="1" width="5" style="3" customWidth="1"/>
    <col min="2" max="2" width="6.7109375" style="3" bestFit="1" customWidth="1"/>
    <col min="3" max="8" width="6" style="3" customWidth="1"/>
    <col min="9" max="9" width="5.28515625" style="3" customWidth="1"/>
    <col min="10" max="11" width="6.42578125" style="3" bestFit="1" customWidth="1"/>
    <col min="12" max="12" width="7.7109375" style="18" bestFit="1" customWidth="1"/>
    <col min="13" max="13" width="6.28515625" style="18" customWidth="1"/>
    <col min="14" max="14" width="9.140625" style="18" customWidth="1"/>
    <col min="15" max="15" width="7.7109375" style="3" bestFit="1" customWidth="1"/>
    <col min="16" max="17" width="7.140625" style="3" bestFit="1" customWidth="1"/>
    <col min="18" max="18" width="8.140625" style="18" bestFit="1" customWidth="1"/>
    <col min="19" max="22" width="6.28515625" style="18" customWidth="1"/>
    <col min="23" max="23" width="12.5703125" style="7" customWidth="1"/>
    <col min="24" max="24" width="0.7109375" customWidth="1"/>
    <col min="25" max="25" width="12.28515625" style="10" customWidth="1"/>
    <col min="26" max="26" width="12.7109375" style="10" customWidth="1"/>
    <col min="27" max="27" width="9.5703125" style="10" customWidth="1"/>
    <col min="28" max="28" width="8.28515625" style="10" customWidth="1"/>
    <col min="29" max="29" width="6.7109375" style="10" customWidth="1"/>
    <col min="30" max="30" width="7.140625" customWidth="1"/>
    <col min="31" max="31" width="13" style="3" customWidth="1"/>
    <col min="32" max="32" width="12" style="3" customWidth="1"/>
    <col min="33" max="33" width="9.140625" style="10" customWidth="1"/>
    <col min="34" max="34" width="8.7109375" style="3" customWidth="1"/>
    <col min="35" max="35" width="8" style="3" customWidth="1"/>
  </cols>
  <sheetData>
    <row r="1" spans="1:33" ht="39" customHeight="1" x14ac:dyDescent="0.25"/>
    <row r="2" spans="1:33" ht="21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33" ht="36.6" customHeight="1" thickTop="1" thickBot="1" x14ac:dyDescent="0.3">
      <c r="A3" s="91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4"/>
      <c r="Y3" s="94"/>
      <c r="Z3" s="94"/>
      <c r="AA3" s="94"/>
      <c r="AB3" s="94"/>
      <c r="AC3" s="94"/>
      <c r="AD3" s="94"/>
      <c r="AE3" s="95"/>
      <c r="AF3" s="104" t="s">
        <v>50</v>
      </c>
      <c r="AG3" s="105"/>
    </row>
    <row r="4" spans="1:33" ht="26.25" customHeight="1" thickTop="1" x14ac:dyDescent="0.25">
      <c r="A4" s="101" t="s">
        <v>30</v>
      </c>
      <c r="B4" s="102"/>
      <c r="C4" s="102"/>
      <c r="D4" s="102"/>
      <c r="E4" s="102"/>
      <c r="F4" s="102"/>
      <c r="G4" s="102"/>
      <c r="H4" s="102"/>
      <c r="I4" s="102"/>
      <c r="J4" s="40"/>
      <c r="K4" s="44"/>
      <c r="L4" s="99" t="s">
        <v>33</v>
      </c>
      <c r="M4" s="99"/>
      <c r="N4" s="99"/>
      <c r="O4" s="99"/>
      <c r="P4" s="99"/>
      <c r="Q4" s="99"/>
      <c r="R4" s="100"/>
      <c r="S4" s="96" t="s">
        <v>29</v>
      </c>
      <c r="T4" s="97"/>
      <c r="U4" s="98"/>
      <c r="V4" s="44"/>
      <c r="W4" s="44"/>
      <c r="X4" s="20"/>
      <c r="Y4" s="20"/>
      <c r="Z4" s="20"/>
      <c r="AA4" s="20"/>
      <c r="AB4" s="20"/>
      <c r="AC4" s="20"/>
      <c r="AD4" s="20"/>
      <c r="AE4" s="20"/>
      <c r="AF4" s="22"/>
      <c r="AG4" s="21"/>
    </row>
    <row r="5" spans="1:33" ht="68.45" customHeight="1" x14ac:dyDescent="0.25">
      <c r="A5" s="35" t="s">
        <v>4</v>
      </c>
      <c r="B5" s="36" t="s">
        <v>24</v>
      </c>
      <c r="C5" s="36" t="s">
        <v>25</v>
      </c>
      <c r="D5" s="36" t="s">
        <v>58</v>
      </c>
      <c r="E5" s="36" t="s">
        <v>59</v>
      </c>
      <c r="F5" s="36" t="s">
        <v>60</v>
      </c>
      <c r="G5" s="36" t="s">
        <v>40</v>
      </c>
      <c r="H5" s="36" t="s">
        <v>39</v>
      </c>
      <c r="I5" s="57" t="s">
        <v>38</v>
      </c>
      <c r="J5" s="38" t="s">
        <v>11</v>
      </c>
      <c r="K5" s="54" t="s">
        <v>41</v>
      </c>
      <c r="L5" s="49" t="s">
        <v>22</v>
      </c>
      <c r="M5" s="49" t="s">
        <v>23</v>
      </c>
      <c r="N5" s="54" t="s">
        <v>34</v>
      </c>
      <c r="O5" s="51" t="s">
        <v>66</v>
      </c>
      <c r="P5" s="51" t="s">
        <v>67</v>
      </c>
      <c r="Q5" s="51" t="s">
        <v>90</v>
      </c>
      <c r="R5" s="54" t="s">
        <v>32</v>
      </c>
      <c r="S5" s="34" t="s">
        <v>22</v>
      </c>
      <c r="T5" s="34" t="s">
        <v>8</v>
      </c>
      <c r="U5" s="34" t="s">
        <v>27</v>
      </c>
      <c r="V5" s="54" t="s">
        <v>28</v>
      </c>
      <c r="W5" s="45" t="s">
        <v>5</v>
      </c>
      <c r="X5" s="2"/>
      <c r="Y5" s="113" t="s">
        <v>6</v>
      </c>
      <c r="Z5" s="113"/>
      <c r="AA5" s="113"/>
      <c r="AB5" s="113"/>
      <c r="AC5" s="60"/>
      <c r="AE5" s="113" t="s">
        <v>7</v>
      </c>
      <c r="AF5" s="113"/>
      <c r="AG5" s="113"/>
    </row>
    <row r="6" spans="1:33" ht="36" x14ac:dyDescent="0.25">
      <c r="A6" s="37">
        <v>1</v>
      </c>
      <c r="B6" s="37">
        <f t="shared" ref="B6:B24" si="0">SUM(D6:F6)</f>
        <v>12</v>
      </c>
      <c r="C6" s="37">
        <v>3</v>
      </c>
      <c r="D6" s="37">
        <v>6</v>
      </c>
      <c r="E6" s="37">
        <v>6</v>
      </c>
      <c r="F6" s="37">
        <v>0</v>
      </c>
      <c r="G6" s="37">
        <v>0</v>
      </c>
      <c r="H6" s="37">
        <v>3</v>
      </c>
      <c r="I6" s="56">
        <f>SUM(G6+H6)</f>
        <v>3</v>
      </c>
      <c r="J6" s="39">
        <v>142</v>
      </c>
      <c r="K6" s="63">
        <f t="shared" ref="K6:K36" si="1">SUM(J6+U6)</f>
        <v>142</v>
      </c>
      <c r="L6" s="64">
        <v>1656</v>
      </c>
      <c r="M6" s="64">
        <v>0</v>
      </c>
      <c r="N6" s="63">
        <f t="shared" ref="N6:N36" si="2">SUM(L6+M6+S6)</f>
        <v>1656</v>
      </c>
      <c r="O6" s="65">
        <v>920</v>
      </c>
      <c r="P6" s="65">
        <v>658</v>
      </c>
      <c r="Q6" s="65">
        <v>360</v>
      </c>
      <c r="R6" s="63">
        <f t="shared" ref="R6:R36" si="3">SUM(O6+P6+Q6+T6)</f>
        <v>1938</v>
      </c>
      <c r="S6" s="66">
        <v>0</v>
      </c>
      <c r="T6" s="66">
        <v>0</v>
      </c>
      <c r="U6" s="66">
        <v>0</v>
      </c>
      <c r="V6" s="63">
        <f t="shared" ref="V6:V36" si="4">SUM(B6+I6)</f>
        <v>15</v>
      </c>
      <c r="W6" s="9">
        <f>SUM(AB20-N6)</f>
        <v>39051</v>
      </c>
      <c r="Y6" s="76" t="s">
        <v>0</v>
      </c>
      <c r="Z6" s="76" t="s">
        <v>1</v>
      </c>
      <c r="AA6" s="4" t="s">
        <v>9</v>
      </c>
      <c r="AB6" s="74" t="s">
        <v>63</v>
      </c>
      <c r="AC6" s="7"/>
      <c r="AE6" s="77" t="s">
        <v>0</v>
      </c>
      <c r="AF6" s="75" t="s">
        <v>10</v>
      </c>
      <c r="AG6" s="75" t="s">
        <v>9</v>
      </c>
    </row>
    <row r="7" spans="1:33" ht="19.899999999999999" customHeight="1" x14ac:dyDescent="0.25">
      <c r="A7" s="37">
        <v>2</v>
      </c>
      <c r="B7" s="37">
        <f t="shared" si="0"/>
        <v>10</v>
      </c>
      <c r="C7" s="37">
        <v>4</v>
      </c>
      <c r="D7" s="37">
        <v>5</v>
      </c>
      <c r="E7" s="37">
        <v>5</v>
      </c>
      <c r="F7" s="37">
        <v>0</v>
      </c>
      <c r="G7" s="37">
        <v>0</v>
      </c>
      <c r="H7" s="37">
        <v>3</v>
      </c>
      <c r="I7" s="56">
        <f t="shared" ref="I7:I36" si="5">SUM(G7+H7)</f>
        <v>3</v>
      </c>
      <c r="J7" s="39">
        <v>118</v>
      </c>
      <c r="K7" s="55">
        <f t="shared" si="1"/>
        <v>118</v>
      </c>
      <c r="L7" s="50">
        <v>1155</v>
      </c>
      <c r="M7" s="50">
        <v>0</v>
      </c>
      <c r="N7" s="55">
        <f t="shared" si="2"/>
        <v>1155</v>
      </c>
      <c r="O7" s="52">
        <v>960</v>
      </c>
      <c r="P7" s="52">
        <v>838</v>
      </c>
      <c r="Q7" s="52">
        <v>360</v>
      </c>
      <c r="R7" s="55">
        <f t="shared" si="3"/>
        <v>2158</v>
      </c>
      <c r="S7" s="23">
        <v>0</v>
      </c>
      <c r="T7" s="23">
        <v>0</v>
      </c>
      <c r="U7" s="23">
        <v>0</v>
      </c>
      <c r="V7" s="55">
        <f t="shared" si="4"/>
        <v>13</v>
      </c>
      <c r="W7" s="9">
        <f t="shared" ref="W7:W36" si="6">SUM(W6-N7)</f>
        <v>37896</v>
      </c>
      <c r="Y7" s="106" t="s">
        <v>12</v>
      </c>
      <c r="Z7" s="107"/>
      <c r="AA7" s="108"/>
      <c r="AB7" s="9">
        <v>19596</v>
      </c>
      <c r="AC7" s="18"/>
      <c r="AE7" s="1"/>
      <c r="AF7" s="9"/>
      <c r="AG7" s="17"/>
    </row>
    <row r="8" spans="1:33" ht="19.899999999999999" customHeight="1" x14ac:dyDescent="0.25">
      <c r="A8" s="37">
        <v>3</v>
      </c>
      <c r="B8" s="37">
        <f t="shared" si="0"/>
        <v>10</v>
      </c>
      <c r="C8" s="37">
        <v>2</v>
      </c>
      <c r="D8" s="37">
        <v>4</v>
      </c>
      <c r="E8" s="37">
        <v>6</v>
      </c>
      <c r="F8" s="37">
        <v>0</v>
      </c>
      <c r="G8" s="37">
        <v>0</v>
      </c>
      <c r="H8" s="37">
        <v>4</v>
      </c>
      <c r="I8" s="56">
        <f t="shared" si="5"/>
        <v>4</v>
      </c>
      <c r="J8" s="39">
        <v>45</v>
      </c>
      <c r="K8" s="55">
        <f t="shared" si="1"/>
        <v>45</v>
      </c>
      <c r="L8" s="50">
        <v>1499</v>
      </c>
      <c r="M8" s="50">
        <v>0</v>
      </c>
      <c r="N8" s="55">
        <f t="shared" si="2"/>
        <v>1499</v>
      </c>
      <c r="O8" s="52">
        <v>740</v>
      </c>
      <c r="P8" s="52">
        <v>1150</v>
      </c>
      <c r="Q8" s="52">
        <v>360</v>
      </c>
      <c r="R8" s="55">
        <f t="shared" si="3"/>
        <v>2250</v>
      </c>
      <c r="S8" s="23">
        <v>0</v>
      </c>
      <c r="T8" s="23">
        <v>0</v>
      </c>
      <c r="U8" s="23">
        <v>0</v>
      </c>
      <c r="V8" s="55">
        <f t="shared" si="4"/>
        <v>14</v>
      </c>
      <c r="W8" s="9">
        <f t="shared" si="6"/>
        <v>36397</v>
      </c>
      <c r="Y8" s="14">
        <v>45415</v>
      </c>
      <c r="Z8" s="11">
        <v>13</v>
      </c>
      <c r="AA8" s="11">
        <v>13</v>
      </c>
      <c r="AB8" s="9">
        <v>2150</v>
      </c>
      <c r="AC8" s="61"/>
      <c r="AE8" s="8"/>
      <c r="AF8" s="9"/>
      <c r="AG8" s="17"/>
    </row>
    <row r="9" spans="1:33" ht="19.899999999999999" customHeight="1" x14ac:dyDescent="0.25">
      <c r="A9" s="37">
        <v>4</v>
      </c>
      <c r="B9" s="37">
        <f t="shared" si="0"/>
        <v>10</v>
      </c>
      <c r="C9" s="37">
        <v>3</v>
      </c>
      <c r="D9" s="37">
        <v>4</v>
      </c>
      <c r="E9" s="37">
        <v>6</v>
      </c>
      <c r="F9" s="37">
        <v>0</v>
      </c>
      <c r="G9" s="37">
        <v>0</v>
      </c>
      <c r="H9" s="37">
        <v>5</v>
      </c>
      <c r="I9" s="56">
        <f t="shared" si="5"/>
        <v>5</v>
      </c>
      <c r="J9" s="39">
        <v>160</v>
      </c>
      <c r="K9" s="55">
        <f t="shared" si="1"/>
        <v>160</v>
      </c>
      <c r="L9" s="50">
        <v>1345</v>
      </c>
      <c r="M9" s="50">
        <v>0</v>
      </c>
      <c r="N9" s="55">
        <f t="shared" si="2"/>
        <v>1345</v>
      </c>
      <c r="O9" s="52">
        <v>870</v>
      </c>
      <c r="P9" s="52">
        <v>1072</v>
      </c>
      <c r="Q9" s="52">
        <v>360</v>
      </c>
      <c r="R9" s="55">
        <f t="shared" si="3"/>
        <v>2302</v>
      </c>
      <c r="S9" s="23">
        <v>0</v>
      </c>
      <c r="T9" s="23">
        <v>0</v>
      </c>
      <c r="U9" s="23">
        <v>0</v>
      </c>
      <c r="V9" s="55">
        <f t="shared" si="4"/>
        <v>15</v>
      </c>
      <c r="W9" s="9">
        <f t="shared" si="6"/>
        <v>35052</v>
      </c>
      <c r="Y9" s="14">
        <v>45421</v>
      </c>
      <c r="Z9" s="11">
        <v>20</v>
      </c>
      <c r="AA9" s="11">
        <v>20</v>
      </c>
      <c r="AB9" s="9">
        <v>2060</v>
      </c>
      <c r="AC9" s="61"/>
      <c r="AE9" s="8"/>
      <c r="AF9" s="9"/>
      <c r="AG9" s="17"/>
    </row>
    <row r="10" spans="1:33" ht="19.899999999999999" customHeight="1" x14ac:dyDescent="0.25">
      <c r="A10" s="37">
        <v>5</v>
      </c>
      <c r="B10" s="37">
        <f t="shared" si="0"/>
        <v>10</v>
      </c>
      <c r="C10" s="37">
        <v>3</v>
      </c>
      <c r="D10" s="37">
        <v>4</v>
      </c>
      <c r="E10" s="37">
        <v>6</v>
      </c>
      <c r="F10" s="37">
        <v>0</v>
      </c>
      <c r="G10" s="37">
        <v>0</v>
      </c>
      <c r="H10" s="37">
        <v>4</v>
      </c>
      <c r="I10" s="56">
        <f t="shared" si="5"/>
        <v>4</v>
      </c>
      <c r="J10" s="39">
        <v>110</v>
      </c>
      <c r="K10" s="55">
        <f t="shared" si="1"/>
        <v>110</v>
      </c>
      <c r="L10" s="50">
        <v>1360</v>
      </c>
      <c r="M10" s="50">
        <v>0</v>
      </c>
      <c r="N10" s="55">
        <f t="shared" si="2"/>
        <v>1360</v>
      </c>
      <c r="O10" s="52">
        <v>570</v>
      </c>
      <c r="P10" s="52">
        <v>1050</v>
      </c>
      <c r="Q10" s="52">
        <v>360</v>
      </c>
      <c r="R10" s="55">
        <f t="shared" si="3"/>
        <v>1980</v>
      </c>
      <c r="S10" s="23">
        <v>0</v>
      </c>
      <c r="T10" s="23">
        <v>0</v>
      </c>
      <c r="U10" s="23">
        <v>0</v>
      </c>
      <c r="V10" s="55">
        <f t="shared" si="4"/>
        <v>14</v>
      </c>
      <c r="W10" s="9">
        <f t="shared" si="6"/>
        <v>33692</v>
      </c>
      <c r="Y10" s="14">
        <v>45422</v>
      </c>
      <c r="Z10" s="11">
        <v>15</v>
      </c>
      <c r="AA10" s="11">
        <v>15</v>
      </c>
      <c r="AB10" s="9">
        <v>2100</v>
      </c>
      <c r="AC10" s="18"/>
      <c r="AE10" s="8"/>
      <c r="AF10" s="9"/>
      <c r="AG10" s="11"/>
    </row>
    <row r="11" spans="1:33" ht="19.899999999999999" customHeight="1" x14ac:dyDescent="0.25">
      <c r="A11" s="37">
        <v>6</v>
      </c>
      <c r="B11" s="37">
        <f t="shared" si="0"/>
        <v>9</v>
      </c>
      <c r="C11" s="37">
        <v>2</v>
      </c>
      <c r="D11" s="37">
        <v>3</v>
      </c>
      <c r="E11" s="37">
        <v>5</v>
      </c>
      <c r="F11" s="37">
        <v>1</v>
      </c>
      <c r="G11" s="37">
        <v>0</v>
      </c>
      <c r="H11" s="37">
        <v>1</v>
      </c>
      <c r="I11" s="56">
        <f t="shared" si="5"/>
        <v>1</v>
      </c>
      <c r="J11" s="39">
        <v>4</v>
      </c>
      <c r="K11" s="55">
        <f t="shared" si="1"/>
        <v>4</v>
      </c>
      <c r="L11" s="50">
        <v>1020</v>
      </c>
      <c r="M11" s="50">
        <v>0</v>
      </c>
      <c r="N11" s="55">
        <f t="shared" si="2"/>
        <v>1020</v>
      </c>
      <c r="O11" s="52">
        <v>60</v>
      </c>
      <c r="P11" s="52">
        <v>1150</v>
      </c>
      <c r="Q11" s="52">
        <v>360</v>
      </c>
      <c r="R11" s="55">
        <f t="shared" si="3"/>
        <v>1570</v>
      </c>
      <c r="S11" s="23">
        <v>0</v>
      </c>
      <c r="T11" s="23">
        <v>0</v>
      </c>
      <c r="U11" s="23">
        <v>0</v>
      </c>
      <c r="V11" s="55">
        <f t="shared" si="4"/>
        <v>10</v>
      </c>
      <c r="W11" s="9">
        <f t="shared" si="6"/>
        <v>32672</v>
      </c>
      <c r="Y11" s="14">
        <v>45427</v>
      </c>
      <c r="Z11" s="11">
        <v>17</v>
      </c>
      <c r="AA11" s="11">
        <v>17</v>
      </c>
      <c r="AB11" s="9">
        <v>2450</v>
      </c>
      <c r="AC11" s="61"/>
      <c r="AE11" s="8"/>
      <c r="AF11" s="9"/>
      <c r="AG11" s="11"/>
    </row>
    <row r="12" spans="1:33" ht="19.899999999999999" customHeight="1" x14ac:dyDescent="0.25">
      <c r="A12" s="37">
        <v>7</v>
      </c>
      <c r="B12" s="37">
        <f t="shared" si="0"/>
        <v>8</v>
      </c>
      <c r="C12" s="37">
        <v>1</v>
      </c>
      <c r="D12" s="37">
        <v>1</v>
      </c>
      <c r="E12" s="37">
        <v>7</v>
      </c>
      <c r="F12" s="37">
        <v>0</v>
      </c>
      <c r="G12" s="37">
        <v>0</v>
      </c>
      <c r="H12" s="37">
        <v>2</v>
      </c>
      <c r="I12" s="56">
        <f t="shared" si="5"/>
        <v>2</v>
      </c>
      <c r="J12" s="39">
        <v>60</v>
      </c>
      <c r="K12" s="55">
        <f t="shared" si="1"/>
        <v>60</v>
      </c>
      <c r="L12" s="50">
        <v>480</v>
      </c>
      <c r="M12" s="50">
        <v>0</v>
      </c>
      <c r="N12" s="55">
        <f t="shared" si="2"/>
        <v>480</v>
      </c>
      <c r="O12" s="52">
        <v>385</v>
      </c>
      <c r="P12" s="52">
        <v>1140</v>
      </c>
      <c r="Q12" s="52">
        <v>360</v>
      </c>
      <c r="R12" s="55">
        <f t="shared" si="3"/>
        <v>1885</v>
      </c>
      <c r="S12" s="23">
        <v>0</v>
      </c>
      <c r="T12" s="23">
        <v>0</v>
      </c>
      <c r="U12" s="23">
        <v>0</v>
      </c>
      <c r="V12" s="55">
        <f t="shared" si="4"/>
        <v>10</v>
      </c>
      <c r="W12" s="9">
        <f t="shared" si="6"/>
        <v>32192</v>
      </c>
      <c r="Y12" s="14">
        <v>45428</v>
      </c>
      <c r="Z12" s="17">
        <v>22</v>
      </c>
      <c r="AA12" s="17">
        <v>22</v>
      </c>
      <c r="AB12" s="9">
        <v>3290</v>
      </c>
      <c r="AC12" s="18"/>
      <c r="AE12" s="15" t="s">
        <v>2</v>
      </c>
      <c r="AF12" s="25">
        <f>SUM(AF7:AF11)</f>
        <v>0</v>
      </c>
      <c r="AG12" s="26">
        <f>SUM(AG7:AG11)</f>
        <v>0</v>
      </c>
    </row>
    <row r="13" spans="1:33" ht="19.899999999999999" customHeight="1" x14ac:dyDescent="0.25">
      <c r="A13" s="37">
        <v>8</v>
      </c>
      <c r="B13" s="37">
        <f t="shared" si="0"/>
        <v>8</v>
      </c>
      <c r="C13" s="37">
        <v>1</v>
      </c>
      <c r="D13" s="37">
        <v>1</v>
      </c>
      <c r="E13" s="37">
        <v>7</v>
      </c>
      <c r="F13" s="37">
        <v>0</v>
      </c>
      <c r="G13" s="37">
        <v>0</v>
      </c>
      <c r="H13" s="37">
        <v>4</v>
      </c>
      <c r="I13" s="56">
        <f t="shared" si="5"/>
        <v>4</v>
      </c>
      <c r="J13" s="39">
        <v>20</v>
      </c>
      <c r="K13" s="55">
        <f t="shared" si="1"/>
        <v>20</v>
      </c>
      <c r="L13" s="50">
        <v>480</v>
      </c>
      <c r="M13" s="50">
        <v>0</v>
      </c>
      <c r="N13" s="55">
        <f t="shared" si="2"/>
        <v>480</v>
      </c>
      <c r="O13" s="52">
        <v>848</v>
      </c>
      <c r="P13" s="52">
        <v>1204</v>
      </c>
      <c r="Q13" s="52">
        <v>336</v>
      </c>
      <c r="R13" s="55">
        <f t="shared" si="3"/>
        <v>2388</v>
      </c>
      <c r="S13" s="23">
        <v>0</v>
      </c>
      <c r="T13" s="23">
        <v>0</v>
      </c>
      <c r="U13" s="23">
        <v>0</v>
      </c>
      <c r="V13" s="55">
        <f t="shared" si="4"/>
        <v>12</v>
      </c>
      <c r="W13" s="9">
        <f t="shared" si="6"/>
        <v>31712</v>
      </c>
      <c r="Y13" s="14">
        <v>45429</v>
      </c>
      <c r="Z13" s="17">
        <v>28</v>
      </c>
      <c r="AA13" s="17">
        <v>28</v>
      </c>
      <c r="AB13" s="9">
        <v>2850</v>
      </c>
      <c r="AC13" s="61"/>
    </row>
    <row r="14" spans="1:33" ht="19.899999999999999" customHeight="1" x14ac:dyDescent="0.25">
      <c r="A14" s="37">
        <v>9</v>
      </c>
      <c r="B14" s="37">
        <f t="shared" si="0"/>
        <v>9</v>
      </c>
      <c r="C14" s="37">
        <v>1</v>
      </c>
      <c r="D14" s="37">
        <v>1</v>
      </c>
      <c r="E14" s="37">
        <v>8</v>
      </c>
      <c r="F14" s="37">
        <v>0</v>
      </c>
      <c r="G14" s="37">
        <v>0</v>
      </c>
      <c r="H14" s="37">
        <v>1</v>
      </c>
      <c r="I14" s="56">
        <f t="shared" si="5"/>
        <v>1</v>
      </c>
      <c r="J14" s="39">
        <v>20</v>
      </c>
      <c r="K14" s="55">
        <f t="shared" si="1"/>
        <v>20</v>
      </c>
      <c r="L14" s="50">
        <v>15</v>
      </c>
      <c r="M14" s="50">
        <v>0</v>
      </c>
      <c r="N14" s="55">
        <f t="shared" si="2"/>
        <v>15</v>
      </c>
      <c r="O14" s="52">
        <v>1500</v>
      </c>
      <c r="P14" s="52">
        <v>664</v>
      </c>
      <c r="Q14" s="52">
        <v>336</v>
      </c>
      <c r="R14" s="55">
        <f t="shared" si="3"/>
        <v>2500</v>
      </c>
      <c r="S14" s="23">
        <v>0</v>
      </c>
      <c r="T14" s="23">
        <v>0</v>
      </c>
      <c r="U14" s="23">
        <v>0</v>
      </c>
      <c r="V14" s="55">
        <f t="shared" si="4"/>
        <v>10</v>
      </c>
      <c r="W14" s="9">
        <f t="shared" si="6"/>
        <v>31697</v>
      </c>
      <c r="Y14" s="14">
        <v>45436</v>
      </c>
      <c r="Z14" s="9">
        <v>17</v>
      </c>
      <c r="AA14" s="9">
        <v>17</v>
      </c>
      <c r="AB14" s="17">
        <v>2190</v>
      </c>
      <c r="AC14" s="61"/>
    </row>
    <row r="15" spans="1:33" ht="19.899999999999999" customHeight="1" x14ac:dyDescent="0.25">
      <c r="A15" s="37">
        <v>10</v>
      </c>
      <c r="B15" s="37">
        <f t="shared" si="0"/>
        <v>8</v>
      </c>
      <c r="C15" s="37">
        <v>0</v>
      </c>
      <c r="D15" s="37">
        <v>0</v>
      </c>
      <c r="E15" s="37">
        <v>7</v>
      </c>
      <c r="F15" s="37">
        <v>1</v>
      </c>
      <c r="G15" s="37">
        <v>0</v>
      </c>
      <c r="H15" s="37">
        <v>3</v>
      </c>
      <c r="I15" s="56">
        <f t="shared" ref="I15" si="7">SUM(G15+H15)</f>
        <v>3</v>
      </c>
      <c r="J15" s="39">
        <v>0</v>
      </c>
      <c r="K15" s="55">
        <f t="shared" si="1"/>
        <v>0</v>
      </c>
      <c r="L15" s="50">
        <v>0</v>
      </c>
      <c r="M15" s="50">
        <v>0</v>
      </c>
      <c r="N15" s="55">
        <f t="shared" si="2"/>
        <v>65</v>
      </c>
      <c r="O15" s="52">
        <v>2152</v>
      </c>
      <c r="P15" s="52">
        <v>312</v>
      </c>
      <c r="Q15" s="52">
        <v>328</v>
      </c>
      <c r="R15" s="55">
        <f t="shared" ref="R15" si="8">SUM(O15+P15+Q15+T15)</f>
        <v>2792</v>
      </c>
      <c r="S15" s="23">
        <v>65</v>
      </c>
      <c r="T15" s="23">
        <v>0</v>
      </c>
      <c r="U15" s="23">
        <v>0</v>
      </c>
      <c r="V15" s="55">
        <f t="shared" si="4"/>
        <v>11</v>
      </c>
      <c r="W15" s="9">
        <f t="shared" si="6"/>
        <v>31632</v>
      </c>
      <c r="Y15" s="14">
        <v>45440</v>
      </c>
      <c r="Z15" s="11">
        <v>17</v>
      </c>
      <c r="AA15" s="11">
        <v>17</v>
      </c>
      <c r="AB15" s="17">
        <v>4021</v>
      </c>
      <c r="AC15" s="61"/>
    </row>
    <row r="16" spans="1:33" ht="19.899999999999999" customHeight="1" x14ac:dyDescent="0.25">
      <c r="A16" s="37">
        <v>11</v>
      </c>
      <c r="B16" s="37">
        <f t="shared" si="0"/>
        <v>7</v>
      </c>
      <c r="C16" s="37">
        <v>0</v>
      </c>
      <c r="D16" s="37">
        <v>1</v>
      </c>
      <c r="E16" s="37">
        <v>4</v>
      </c>
      <c r="F16" s="37">
        <v>2</v>
      </c>
      <c r="G16" s="37">
        <v>0</v>
      </c>
      <c r="H16" s="37">
        <v>4</v>
      </c>
      <c r="I16" s="56">
        <f t="shared" si="5"/>
        <v>4</v>
      </c>
      <c r="J16" s="39">
        <v>0</v>
      </c>
      <c r="K16" s="55">
        <f t="shared" si="1"/>
        <v>0</v>
      </c>
      <c r="L16" s="50">
        <v>62</v>
      </c>
      <c r="M16" s="50">
        <v>0</v>
      </c>
      <c r="N16" s="55">
        <f t="shared" si="2"/>
        <v>62</v>
      </c>
      <c r="O16" s="52">
        <v>1716</v>
      </c>
      <c r="P16" s="52">
        <v>350</v>
      </c>
      <c r="Q16" s="52">
        <v>344</v>
      </c>
      <c r="R16" s="55">
        <f t="shared" si="3"/>
        <v>2410</v>
      </c>
      <c r="S16" s="23">
        <v>0</v>
      </c>
      <c r="T16" s="23">
        <v>0</v>
      </c>
      <c r="U16" s="23">
        <v>0</v>
      </c>
      <c r="V16" s="55">
        <f t="shared" si="4"/>
        <v>11</v>
      </c>
      <c r="W16" s="9">
        <f t="shared" si="6"/>
        <v>31570</v>
      </c>
      <c r="Y16" s="8"/>
      <c r="Z16" s="9"/>
      <c r="AA16" s="9"/>
      <c r="AB16" s="17"/>
      <c r="AC16" s="61"/>
    </row>
    <row r="17" spans="1:35" ht="19.899999999999999" customHeight="1" x14ac:dyDescent="0.25">
      <c r="A17" s="37">
        <v>12</v>
      </c>
      <c r="B17" s="37">
        <f t="shared" si="0"/>
        <v>7</v>
      </c>
      <c r="C17" s="37">
        <v>2</v>
      </c>
      <c r="D17" s="37">
        <v>2</v>
      </c>
      <c r="E17" s="37">
        <v>4</v>
      </c>
      <c r="F17" s="37">
        <v>1</v>
      </c>
      <c r="G17" s="37">
        <v>0</v>
      </c>
      <c r="H17" s="37">
        <v>4</v>
      </c>
      <c r="I17" s="56">
        <f t="shared" si="5"/>
        <v>4</v>
      </c>
      <c r="J17" s="39">
        <v>13</v>
      </c>
      <c r="K17" s="55">
        <f t="shared" si="1"/>
        <v>13</v>
      </c>
      <c r="L17" s="50">
        <v>195</v>
      </c>
      <c r="M17" s="50">
        <v>0</v>
      </c>
      <c r="N17" s="55">
        <f t="shared" si="2"/>
        <v>195</v>
      </c>
      <c r="O17" s="52">
        <v>1655</v>
      </c>
      <c r="P17" s="52">
        <v>320</v>
      </c>
      <c r="Q17" s="52">
        <v>344</v>
      </c>
      <c r="R17" s="55">
        <f t="shared" si="3"/>
        <v>2409</v>
      </c>
      <c r="S17" s="23">
        <v>0</v>
      </c>
      <c r="T17" s="23">
        <v>90</v>
      </c>
      <c r="U17" s="23">
        <v>0</v>
      </c>
      <c r="V17" s="55">
        <f t="shared" si="4"/>
        <v>11</v>
      </c>
      <c r="W17" s="9">
        <f t="shared" si="6"/>
        <v>31375</v>
      </c>
      <c r="Y17" s="1"/>
      <c r="Z17" s="17"/>
      <c r="AA17" s="17"/>
      <c r="AB17" s="9"/>
      <c r="AC17" s="18"/>
    </row>
    <row r="18" spans="1:35" ht="19.899999999999999" customHeight="1" x14ac:dyDescent="0.25">
      <c r="A18" s="37">
        <v>13</v>
      </c>
      <c r="B18" s="37">
        <f t="shared" si="0"/>
        <v>7</v>
      </c>
      <c r="C18" s="37">
        <v>2</v>
      </c>
      <c r="D18" s="37">
        <v>2</v>
      </c>
      <c r="E18" s="37">
        <v>4</v>
      </c>
      <c r="F18" s="37">
        <v>1</v>
      </c>
      <c r="G18" s="37">
        <v>0</v>
      </c>
      <c r="H18" s="37">
        <v>0</v>
      </c>
      <c r="I18" s="56">
        <f t="shared" si="5"/>
        <v>0</v>
      </c>
      <c r="J18" s="39">
        <v>18</v>
      </c>
      <c r="K18" s="55">
        <f t="shared" si="1"/>
        <v>38</v>
      </c>
      <c r="L18" s="50">
        <v>278</v>
      </c>
      <c r="M18" s="50">
        <v>0</v>
      </c>
      <c r="N18" s="55">
        <f t="shared" si="2"/>
        <v>278</v>
      </c>
      <c r="O18" s="52">
        <v>1160</v>
      </c>
      <c r="P18" s="52">
        <v>320</v>
      </c>
      <c r="Q18" s="52">
        <v>320</v>
      </c>
      <c r="R18" s="55">
        <f t="shared" si="3"/>
        <v>1800</v>
      </c>
      <c r="S18" s="23">
        <v>0</v>
      </c>
      <c r="T18" s="23">
        <v>0</v>
      </c>
      <c r="U18" s="23">
        <v>20</v>
      </c>
      <c r="V18" s="55">
        <f t="shared" si="4"/>
        <v>7</v>
      </c>
      <c r="W18" s="9">
        <f t="shared" si="6"/>
        <v>31097</v>
      </c>
      <c r="Y18" s="8"/>
      <c r="Z18" s="17"/>
      <c r="AA18" s="17"/>
      <c r="AB18" s="9"/>
      <c r="AC18" s="61"/>
    </row>
    <row r="19" spans="1:35" ht="19.899999999999999" customHeight="1" x14ac:dyDescent="0.25">
      <c r="A19" s="37">
        <v>14</v>
      </c>
      <c r="B19" s="37">
        <f t="shared" si="0"/>
        <v>8</v>
      </c>
      <c r="C19" s="37">
        <v>2</v>
      </c>
      <c r="D19" s="37">
        <v>4</v>
      </c>
      <c r="E19" s="37">
        <v>4</v>
      </c>
      <c r="F19" s="37">
        <v>0</v>
      </c>
      <c r="G19" s="37">
        <v>0</v>
      </c>
      <c r="H19" s="37">
        <v>2</v>
      </c>
      <c r="I19" s="56">
        <f t="shared" si="5"/>
        <v>2</v>
      </c>
      <c r="J19" s="39">
        <v>23</v>
      </c>
      <c r="K19" s="55">
        <f t="shared" si="1"/>
        <v>23</v>
      </c>
      <c r="L19" s="50">
        <v>681</v>
      </c>
      <c r="M19" s="50">
        <v>0</v>
      </c>
      <c r="N19" s="55">
        <f t="shared" si="2"/>
        <v>681</v>
      </c>
      <c r="O19" s="52">
        <v>1305</v>
      </c>
      <c r="P19" s="52">
        <v>320</v>
      </c>
      <c r="Q19" s="52">
        <v>320</v>
      </c>
      <c r="R19" s="55">
        <f t="shared" si="3"/>
        <v>1945</v>
      </c>
      <c r="S19" s="23">
        <v>0</v>
      </c>
      <c r="T19" s="23">
        <v>0</v>
      </c>
      <c r="U19" s="23">
        <v>0</v>
      </c>
      <c r="V19" s="55">
        <f t="shared" si="4"/>
        <v>10</v>
      </c>
      <c r="W19" s="9">
        <f t="shared" si="6"/>
        <v>30416</v>
      </c>
      <c r="Y19" s="8"/>
      <c r="Z19" s="46"/>
      <c r="AA19" s="11"/>
      <c r="AB19" s="17"/>
      <c r="AC19" s="61"/>
    </row>
    <row r="20" spans="1:35" ht="19.899999999999999" customHeight="1" x14ac:dyDescent="0.25">
      <c r="A20" s="37">
        <v>15</v>
      </c>
      <c r="B20" s="37">
        <f t="shared" si="0"/>
        <v>8</v>
      </c>
      <c r="C20" s="37">
        <v>2</v>
      </c>
      <c r="D20" s="37">
        <v>4</v>
      </c>
      <c r="E20" s="37">
        <v>4</v>
      </c>
      <c r="F20" s="37">
        <v>0</v>
      </c>
      <c r="G20" s="37">
        <v>0</v>
      </c>
      <c r="H20" s="37">
        <v>0</v>
      </c>
      <c r="I20" s="56">
        <f t="shared" si="5"/>
        <v>0</v>
      </c>
      <c r="J20" s="39">
        <v>0</v>
      </c>
      <c r="K20" s="55">
        <f t="shared" si="1"/>
        <v>30</v>
      </c>
      <c r="L20" s="50">
        <v>816</v>
      </c>
      <c r="M20" s="50">
        <v>0</v>
      </c>
      <c r="N20" s="55">
        <f t="shared" si="2"/>
        <v>816</v>
      </c>
      <c r="O20" s="52">
        <v>1240</v>
      </c>
      <c r="P20" s="52">
        <v>320</v>
      </c>
      <c r="Q20" s="52">
        <v>320</v>
      </c>
      <c r="R20" s="55">
        <f t="shared" si="3"/>
        <v>1880</v>
      </c>
      <c r="S20" s="23">
        <v>0</v>
      </c>
      <c r="T20" s="23">
        <v>0</v>
      </c>
      <c r="U20" s="23">
        <v>30</v>
      </c>
      <c r="V20" s="55">
        <f t="shared" si="4"/>
        <v>8</v>
      </c>
      <c r="W20" s="9">
        <f t="shared" si="6"/>
        <v>29600</v>
      </c>
      <c r="Y20" s="109" t="s">
        <v>2</v>
      </c>
      <c r="Z20" s="110"/>
      <c r="AA20" s="28"/>
      <c r="AB20" s="23">
        <f>SUM(AB7:AB19)</f>
        <v>40707</v>
      </c>
      <c r="AC20" s="18"/>
    </row>
    <row r="21" spans="1:35" ht="19.899999999999999" customHeight="1" x14ac:dyDescent="0.25">
      <c r="A21" s="37">
        <v>16</v>
      </c>
      <c r="B21" s="37">
        <f t="shared" si="0"/>
        <v>8</v>
      </c>
      <c r="C21" s="37">
        <v>0</v>
      </c>
      <c r="D21" s="37">
        <v>3</v>
      </c>
      <c r="E21" s="37">
        <v>5</v>
      </c>
      <c r="F21" s="37">
        <v>0</v>
      </c>
      <c r="G21" s="37">
        <v>0</v>
      </c>
      <c r="H21" s="37">
        <v>2</v>
      </c>
      <c r="I21" s="56">
        <f t="shared" si="5"/>
        <v>2</v>
      </c>
      <c r="J21" s="39">
        <v>0</v>
      </c>
      <c r="K21" s="55">
        <f t="shared" si="1"/>
        <v>0</v>
      </c>
      <c r="L21" s="50">
        <v>690</v>
      </c>
      <c r="M21" s="50">
        <v>0</v>
      </c>
      <c r="N21" s="55">
        <f t="shared" si="2"/>
        <v>690</v>
      </c>
      <c r="O21" s="52">
        <v>1690</v>
      </c>
      <c r="P21" s="52">
        <v>336</v>
      </c>
      <c r="Q21" s="52">
        <v>360</v>
      </c>
      <c r="R21" s="55">
        <f t="shared" si="3"/>
        <v>2386</v>
      </c>
      <c r="S21" s="23">
        <v>0</v>
      </c>
      <c r="T21" s="23">
        <v>0</v>
      </c>
      <c r="U21" s="23">
        <v>0</v>
      </c>
      <c r="V21" s="55">
        <f t="shared" si="4"/>
        <v>10</v>
      </c>
      <c r="W21" s="9">
        <f t="shared" si="6"/>
        <v>28910</v>
      </c>
      <c r="Y21" s="111" t="s">
        <v>37</v>
      </c>
      <c r="Z21" s="112"/>
      <c r="AA21" s="29"/>
      <c r="AB21" s="16"/>
      <c r="AC21" s="18"/>
      <c r="AD21" s="47"/>
      <c r="AE21" s="115"/>
      <c r="AF21" s="115"/>
      <c r="AG21" s="115"/>
      <c r="AH21" s="115"/>
      <c r="AI21" s="115"/>
    </row>
    <row r="22" spans="1:35" ht="19.899999999999999" customHeight="1" x14ac:dyDescent="0.25">
      <c r="A22" s="37">
        <v>17</v>
      </c>
      <c r="B22" s="37">
        <f t="shared" si="0"/>
        <v>9</v>
      </c>
      <c r="C22" s="37">
        <v>1</v>
      </c>
      <c r="D22" s="37">
        <v>3</v>
      </c>
      <c r="E22" s="37">
        <v>5</v>
      </c>
      <c r="F22" s="37">
        <v>1</v>
      </c>
      <c r="G22" s="37">
        <v>0</v>
      </c>
      <c r="H22" s="37">
        <v>2</v>
      </c>
      <c r="I22" s="56">
        <f t="shared" si="5"/>
        <v>2</v>
      </c>
      <c r="J22" s="39">
        <v>40</v>
      </c>
      <c r="K22" s="55">
        <f t="shared" si="1"/>
        <v>60</v>
      </c>
      <c r="L22" s="50">
        <v>792</v>
      </c>
      <c r="M22" s="50">
        <v>0</v>
      </c>
      <c r="N22" s="55">
        <f t="shared" si="2"/>
        <v>792</v>
      </c>
      <c r="O22" s="52">
        <v>800</v>
      </c>
      <c r="P22" s="52">
        <v>342</v>
      </c>
      <c r="Q22" s="52">
        <v>360</v>
      </c>
      <c r="R22" s="55">
        <f t="shared" si="3"/>
        <v>1502</v>
      </c>
      <c r="S22" s="23">
        <v>0</v>
      </c>
      <c r="T22" s="23">
        <v>0</v>
      </c>
      <c r="U22" s="23">
        <v>20</v>
      </c>
      <c r="V22" s="55">
        <f t="shared" si="4"/>
        <v>11</v>
      </c>
      <c r="W22" s="9">
        <f t="shared" si="6"/>
        <v>28118</v>
      </c>
      <c r="Y22" s="91" t="s">
        <v>2</v>
      </c>
      <c r="Z22" s="93"/>
      <c r="AA22" s="27"/>
      <c r="AB22" s="24">
        <f>SUM(AB20+AB21)</f>
        <v>40707</v>
      </c>
      <c r="AC22" s="61"/>
      <c r="AF22" s="7"/>
      <c r="AG22" s="13"/>
      <c r="AI22" s="12"/>
    </row>
    <row r="23" spans="1:35" ht="19.899999999999999" customHeight="1" x14ac:dyDescent="0.25">
      <c r="A23" s="37">
        <v>18</v>
      </c>
      <c r="B23" s="37">
        <f t="shared" si="0"/>
        <v>8</v>
      </c>
      <c r="C23" s="37">
        <v>2</v>
      </c>
      <c r="D23" s="37">
        <v>3</v>
      </c>
      <c r="E23" s="37">
        <v>3</v>
      </c>
      <c r="F23" s="37">
        <v>2</v>
      </c>
      <c r="G23" s="37">
        <v>0</v>
      </c>
      <c r="H23" s="37">
        <v>3</v>
      </c>
      <c r="I23" s="56">
        <f t="shared" si="5"/>
        <v>3</v>
      </c>
      <c r="J23" s="39">
        <v>45</v>
      </c>
      <c r="K23" s="55">
        <f t="shared" si="1"/>
        <v>45</v>
      </c>
      <c r="L23" s="50">
        <v>995</v>
      </c>
      <c r="M23" s="50">
        <v>0</v>
      </c>
      <c r="N23" s="55">
        <f t="shared" si="2"/>
        <v>995</v>
      </c>
      <c r="O23" s="52">
        <v>185</v>
      </c>
      <c r="P23" s="52">
        <v>336</v>
      </c>
      <c r="Q23" s="52">
        <v>376</v>
      </c>
      <c r="R23" s="55">
        <f t="shared" si="3"/>
        <v>897</v>
      </c>
      <c r="S23" s="23">
        <v>0</v>
      </c>
      <c r="T23" s="23">
        <v>0</v>
      </c>
      <c r="U23" s="23">
        <v>0</v>
      </c>
      <c r="V23" s="55">
        <f t="shared" si="4"/>
        <v>11</v>
      </c>
      <c r="W23" s="9">
        <f t="shared" si="6"/>
        <v>27123</v>
      </c>
      <c r="Z23" s="13"/>
      <c r="AA23" s="13"/>
      <c r="AF23" s="7"/>
    </row>
    <row r="24" spans="1:35" ht="19.899999999999999" customHeight="1" x14ac:dyDescent="0.25">
      <c r="A24" s="37">
        <v>19</v>
      </c>
      <c r="B24" s="37">
        <f t="shared" si="0"/>
        <v>7</v>
      </c>
      <c r="C24" s="37">
        <v>0</v>
      </c>
      <c r="D24" s="37">
        <v>5</v>
      </c>
      <c r="E24" s="37">
        <v>2</v>
      </c>
      <c r="F24" s="37">
        <v>0</v>
      </c>
      <c r="G24" s="37">
        <v>0</v>
      </c>
      <c r="H24" s="37">
        <v>3</v>
      </c>
      <c r="I24" s="56">
        <f t="shared" si="5"/>
        <v>3</v>
      </c>
      <c r="J24" s="39">
        <v>0</v>
      </c>
      <c r="K24" s="55">
        <f t="shared" si="1"/>
        <v>0</v>
      </c>
      <c r="L24" s="50">
        <v>832</v>
      </c>
      <c r="M24" s="50">
        <v>0</v>
      </c>
      <c r="N24" s="55">
        <f t="shared" si="2"/>
        <v>832</v>
      </c>
      <c r="O24" s="52">
        <v>170</v>
      </c>
      <c r="P24" s="52">
        <v>336</v>
      </c>
      <c r="Q24" s="52">
        <v>376</v>
      </c>
      <c r="R24" s="55">
        <f t="shared" si="3"/>
        <v>882</v>
      </c>
      <c r="S24" s="23">
        <v>0</v>
      </c>
      <c r="T24" s="23">
        <v>0</v>
      </c>
      <c r="U24" s="23">
        <v>0</v>
      </c>
      <c r="V24" s="55">
        <f t="shared" si="4"/>
        <v>10</v>
      </c>
      <c r="W24" s="9">
        <f t="shared" si="6"/>
        <v>26291</v>
      </c>
      <c r="Z24" s="13"/>
      <c r="AA24" s="13"/>
      <c r="AB24" s="13"/>
      <c r="AC24" s="13"/>
      <c r="AF24" s="7"/>
      <c r="AI24" s="12"/>
    </row>
    <row r="25" spans="1:35" ht="46.5" customHeight="1" x14ac:dyDescent="0.25">
      <c r="A25" s="37">
        <v>20</v>
      </c>
      <c r="B25" s="37">
        <f>SUM(D25:F25)</f>
        <v>7</v>
      </c>
      <c r="C25" s="37">
        <v>1</v>
      </c>
      <c r="D25" s="37">
        <v>4</v>
      </c>
      <c r="E25" s="37">
        <v>2</v>
      </c>
      <c r="F25" s="37">
        <v>1</v>
      </c>
      <c r="G25" s="37">
        <v>0</v>
      </c>
      <c r="H25" s="37">
        <v>1</v>
      </c>
      <c r="I25" s="56">
        <f t="shared" si="5"/>
        <v>1</v>
      </c>
      <c r="J25" s="39">
        <v>15</v>
      </c>
      <c r="K25" s="55">
        <f t="shared" si="1"/>
        <v>15</v>
      </c>
      <c r="L25" s="50">
        <v>948</v>
      </c>
      <c r="M25" s="50">
        <v>0</v>
      </c>
      <c r="N25" s="55">
        <f t="shared" si="2"/>
        <v>948</v>
      </c>
      <c r="O25" s="52">
        <v>120</v>
      </c>
      <c r="P25" s="52">
        <v>0</v>
      </c>
      <c r="Q25" s="52">
        <v>376</v>
      </c>
      <c r="R25" s="55">
        <f t="shared" si="3"/>
        <v>496</v>
      </c>
      <c r="S25" s="23">
        <v>0</v>
      </c>
      <c r="T25" s="23">
        <v>0</v>
      </c>
      <c r="U25" s="23">
        <v>0</v>
      </c>
      <c r="V25" s="55">
        <f t="shared" si="4"/>
        <v>8</v>
      </c>
      <c r="W25" s="9">
        <f t="shared" si="6"/>
        <v>25343</v>
      </c>
      <c r="Y25" s="69" t="s">
        <v>13</v>
      </c>
      <c r="Z25" s="70" t="s">
        <v>16</v>
      </c>
      <c r="AA25" s="70" t="s">
        <v>9</v>
      </c>
      <c r="AB25" s="71" t="s">
        <v>14</v>
      </c>
      <c r="AC25" s="70" t="s">
        <v>46</v>
      </c>
      <c r="AD25" s="70" t="s">
        <v>15</v>
      </c>
      <c r="AE25" s="70" t="s">
        <v>47</v>
      </c>
      <c r="AF25" s="70" t="s">
        <v>36</v>
      </c>
      <c r="AG25" s="72" t="s">
        <v>19</v>
      </c>
      <c r="AH25" s="69" t="s">
        <v>17</v>
      </c>
      <c r="AI25" s="73" t="s">
        <v>18</v>
      </c>
    </row>
    <row r="26" spans="1:35" ht="19.899999999999999" customHeight="1" x14ac:dyDescent="0.25">
      <c r="A26" s="37">
        <v>21</v>
      </c>
      <c r="B26" s="37">
        <f t="shared" ref="B26:B27" si="9">SUM(D26:F26)</f>
        <v>5</v>
      </c>
      <c r="C26" s="37">
        <v>1</v>
      </c>
      <c r="D26" s="37">
        <v>4</v>
      </c>
      <c r="E26" s="37">
        <v>1</v>
      </c>
      <c r="F26" s="37">
        <v>0</v>
      </c>
      <c r="G26" s="37">
        <v>0</v>
      </c>
      <c r="H26" s="37">
        <v>1</v>
      </c>
      <c r="I26" s="56">
        <f t="shared" si="5"/>
        <v>1</v>
      </c>
      <c r="J26" s="39">
        <v>44</v>
      </c>
      <c r="K26" s="55">
        <f t="shared" si="1"/>
        <v>44</v>
      </c>
      <c r="L26" s="50">
        <v>350</v>
      </c>
      <c r="M26" s="50">
        <v>0</v>
      </c>
      <c r="N26" s="55">
        <f t="shared" si="2"/>
        <v>350</v>
      </c>
      <c r="O26" s="52">
        <v>240</v>
      </c>
      <c r="P26" s="52">
        <v>0</v>
      </c>
      <c r="Q26" s="52">
        <v>384</v>
      </c>
      <c r="R26" s="55">
        <f t="shared" si="3"/>
        <v>624</v>
      </c>
      <c r="S26" s="23">
        <v>0</v>
      </c>
      <c r="T26" s="23">
        <v>0</v>
      </c>
      <c r="U26" s="23">
        <v>0</v>
      </c>
      <c r="V26" s="55">
        <f t="shared" si="4"/>
        <v>6</v>
      </c>
      <c r="W26" s="9">
        <f t="shared" si="6"/>
        <v>24993</v>
      </c>
      <c r="Y26" s="14">
        <v>45415</v>
      </c>
      <c r="Z26" s="17">
        <v>3330</v>
      </c>
      <c r="AA26" s="11">
        <v>13</v>
      </c>
      <c r="AB26" s="17">
        <v>1180</v>
      </c>
      <c r="AC26" s="17">
        <v>0</v>
      </c>
      <c r="AD26" s="17">
        <v>0</v>
      </c>
      <c r="AE26" s="17">
        <v>0</v>
      </c>
      <c r="AF26" s="17">
        <f>AA26-AE26</f>
        <v>13</v>
      </c>
      <c r="AG26" s="9">
        <f>SUM(AB26:AD26)</f>
        <v>1180</v>
      </c>
      <c r="AH26" s="9">
        <f t="shared" ref="AH26:AH33" si="10">SUM(Z26-AG26)</f>
        <v>2150</v>
      </c>
      <c r="AI26" s="9">
        <f>SUM(AH26+AC26)</f>
        <v>2150</v>
      </c>
    </row>
    <row r="27" spans="1:35" ht="19.899999999999999" customHeight="1" x14ac:dyDescent="0.25">
      <c r="A27" s="37">
        <v>22</v>
      </c>
      <c r="B27" s="37">
        <f t="shared" si="9"/>
        <v>3</v>
      </c>
      <c r="C27" s="37">
        <v>2</v>
      </c>
      <c r="D27" s="37">
        <v>2</v>
      </c>
      <c r="E27" s="37">
        <v>0</v>
      </c>
      <c r="F27" s="37">
        <v>1</v>
      </c>
      <c r="G27" s="37">
        <v>0</v>
      </c>
      <c r="H27" s="37">
        <v>1</v>
      </c>
      <c r="I27" s="56">
        <f t="shared" si="5"/>
        <v>1</v>
      </c>
      <c r="J27" s="39">
        <v>48</v>
      </c>
      <c r="K27" s="55">
        <f t="shared" si="1"/>
        <v>48</v>
      </c>
      <c r="L27" s="50">
        <v>304</v>
      </c>
      <c r="M27" s="50">
        <v>0</v>
      </c>
      <c r="N27" s="55">
        <f t="shared" si="2"/>
        <v>304</v>
      </c>
      <c r="O27" s="52">
        <v>240</v>
      </c>
      <c r="P27" s="52">
        <v>0</v>
      </c>
      <c r="Q27" s="52">
        <v>0</v>
      </c>
      <c r="R27" s="55">
        <f t="shared" si="3"/>
        <v>240</v>
      </c>
      <c r="S27" s="23">
        <v>0</v>
      </c>
      <c r="T27" s="23">
        <v>0</v>
      </c>
      <c r="U27" s="23">
        <v>0</v>
      </c>
      <c r="V27" s="55">
        <f t="shared" si="4"/>
        <v>4</v>
      </c>
      <c r="W27" s="9">
        <f t="shared" si="6"/>
        <v>24689</v>
      </c>
      <c r="Y27" s="14">
        <v>45421</v>
      </c>
      <c r="Z27" s="17">
        <v>3390</v>
      </c>
      <c r="AA27" s="11">
        <v>20</v>
      </c>
      <c r="AB27" s="17">
        <v>1330</v>
      </c>
      <c r="AC27" s="17">
        <v>0</v>
      </c>
      <c r="AD27" s="17">
        <v>0</v>
      </c>
      <c r="AE27" s="17">
        <v>0</v>
      </c>
      <c r="AF27" s="17">
        <f t="shared" ref="AF27:AF32" si="11">AA27-AE27</f>
        <v>20</v>
      </c>
      <c r="AG27" s="9">
        <f t="shared" ref="AG27:AG33" si="12">SUM(AB27:AD27)</f>
        <v>1330</v>
      </c>
      <c r="AH27" s="9">
        <f t="shared" si="10"/>
        <v>2060</v>
      </c>
      <c r="AI27" s="9">
        <f t="shared" ref="AI27:AI33" si="13">SUM(AH27+AC27)</f>
        <v>2060</v>
      </c>
    </row>
    <row r="28" spans="1:35" ht="19.899999999999999" customHeight="1" x14ac:dyDescent="0.25">
      <c r="A28" s="37">
        <v>23</v>
      </c>
      <c r="B28" s="37">
        <f t="shared" ref="B28:B36" si="14">SUM(D28:F28)</f>
        <v>3</v>
      </c>
      <c r="C28" s="37">
        <v>1</v>
      </c>
      <c r="D28" s="37">
        <v>2</v>
      </c>
      <c r="E28" s="37">
        <v>0</v>
      </c>
      <c r="F28" s="37">
        <v>1</v>
      </c>
      <c r="G28" s="37">
        <v>0</v>
      </c>
      <c r="H28" s="37">
        <v>2</v>
      </c>
      <c r="I28" s="56">
        <f>SUM(G28+H28)</f>
        <v>2</v>
      </c>
      <c r="J28" s="39">
        <v>60</v>
      </c>
      <c r="K28" s="55">
        <f t="shared" si="1"/>
        <v>90</v>
      </c>
      <c r="L28" s="50">
        <v>316</v>
      </c>
      <c r="M28" s="50">
        <v>0</v>
      </c>
      <c r="N28" s="55">
        <f t="shared" si="2"/>
        <v>316</v>
      </c>
      <c r="O28" s="52">
        <v>120</v>
      </c>
      <c r="P28" s="52">
        <v>0</v>
      </c>
      <c r="Q28" s="52">
        <v>0</v>
      </c>
      <c r="R28" s="55">
        <f>SUM(O28+P28+Q28+T28)</f>
        <v>120</v>
      </c>
      <c r="S28" s="23">
        <v>0</v>
      </c>
      <c r="T28" s="23">
        <v>0</v>
      </c>
      <c r="U28" s="23">
        <v>30</v>
      </c>
      <c r="V28" s="55">
        <f t="shared" si="4"/>
        <v>5</v>
      </c>
      <c r="W28" s="9">
        <f t="shared" si="6"/>
        <v>24373</v>
      </c>
      <c r="Y28" s="14">
        <v>45422</v>
      </c>
      <c r="Z28" s="17">
        <v>4510</v>
      </c>
      <c r="AA28" s="11">
        <v>15</v>
      </c>
      <c r="AB28" s="17">
        <v>2410</v>
      </c>
      <c r="AC28" s="17">
        <v>0</v>
      </c>
      <c r="AD28" s="17">
        <v>0</v>
      </c>
      <c r="AE28" s="17">
        <v>0</v>
      </c>
      <c r="AF28" s="17">
        <f t="shared" si="11"/>
        <v>15</v>
      </c>
      <c r="AG28" s="9">
        <f t="shared" si="12"/>
        <v>2410</v>
      </c>
      <c r="AH28" s="9">
        <f>SUM(Z28-AG28)</f>
        <v>2100</v>
      </c>
      <c r="AI28" s="9">
        <f t="shared" si="13"/>
        <v>2100</v>
      </c>
    </row>
    <row r="29" spans="1:35" ht="19.899999999999999" customHeight="1" x14ac:dyDescent="0.25">
      <c r="A29" s="37">
        <v>24</v>
      </c>
      <c r="B29" s="37">
        <f t="shared" si="14"/>
        <v>6</v>
      </c>
      <c r="C29" s="37">
        <v>2</v>
      </c>
      <c r="D29" s="37">
        <v>3</v>
      </c>
      <c r="E29" s="37">
        <v>3</v>
      </c>
      <c r="F29" s="37">
        <v>0</v>
      </c>
      <c r="G29" s="37">
        <v>0</v>
      </c>
      <c r="H29" s="37">
        <v>3</v>
      </c>
      <c r="I29" s="56">
        <f>SUM(G29+H29)</f>
        <v>3</v>
      </c>
      <c r="J29" s="39">
        <v>62</v>
      </c>
      <c r="K29" s="55">
        <f t="shared" si="1"/>
        <v>62</v>
      </c>
      <c r="L29" s="50">
        <v>459</v>
      </c>
      <c r="M29" s="50">
        <v>0</v>
      </c>
      <c r="N29" s="55">
        <f t="shared" si="2"/>
        <v>459</v>
      </c>
      <c r="O29" s="52">
        <v>200</v>
      </c>
      <c r="P29" s="52">
        <v>265</v>
      </c>
      <c r="Q29" s="52">
        <v>315</v>
      </c>
      <c r="R29" s="55">
        <f>SUM(O29+P29+Q29+T29)</f>
        <v>780</v>
      </c>
      <c r="S29" s="23">
        <v>0</v>
      </c>
      <c r="T29" s="23">
        <v>0</v>
      </c>
      <c r="U29" s="23">
        <v>0</v>
      </c>
      <c r="V29" s="55">
        <f t="shared" si="4"/>
        <v>9</v>
      </c>
      <c r="W29" s="9">
        <f t="shared" si="6"/>
        <v>23914</v>
      </c>
      <c r="Y29" s="14">
        <v>45427</v>
      </c>
      <c r="Z29" s="17">
        <v>3910</v>
      </c>
      <c r="AA29" s="11">
        <v>17</v>
      </c>
      <c r="AB29" s="17">
        <v>1460</v>
      </c>
      <c r="AC29" s="17">
        <v>0</v>
      </c>
      <c r="AD29" s="17">
        <v>0</v>
      </c>
      <c r="AE29" s="17">
        <v>0</v>
      </c>
      <c r="AF29" s="17">
        <f t="shared" si="11"/>
        <v>17</v>
      </c>
      <c r="AG29" s="9">
        <f t="shared" si="12"/>
        <v>1460</v>
      </c>
      <c r="AH29" s="9">
        <f t="shared" si="10"/>
        <v>2450</v>
      </c>
      <c r="AI29" s="9">
        <f t="shared" si="13"/>
        <v>2450</v>
      </c>
    </row>
    <row r="30" spans="1:35" ht="19.899999999999999" customHeight="1" x14ac:dyDescent="0.25">
      <c r="A30" s="37">
        <v>25</v>
      </c>
      <c r="B30" s="37">
        <f t="shared" si="14"/>
        <v>7</v>
      </c>
      <c r="C30" s="37">
        <v>2</v>
      </c>
      <c r="D30" s="37">
        <v>3</v>
      </c>
      <c r="E30" s="37">
        <v>2</v>
      </c>
      <c r="F30" s="37">
        <v>2</v>
      </c>
      <c r="G30" s="37">
        <v>0</v>
      </c>
      <c r="H30" s="37">
        <v>2</v>
      </c>
      <c r="I30" s="56">
        <f>SUM(G30+H30)</f>
        <v>2</v>
      </c>
      <c r="J30" s="39">
        <v>43</v>
      </c>
      <c r="K30" s="55">
        <f t="shared" si="1"/>
        <v>43</v>
      </c>
      <c r="L30" s="50">
        <v>170</v>
      </c>
      <c r="M30" s="50">
        <v>0</v>
      </c>
      <c r="N30" s="55">
        <f t="shared" si="2"/>
        <v>170</v>
      </c>
      <c r="O30" s="52">
        <v>240</v>
      </c>
      <c r="P30" s="52">
        <v>200</v>
      </c>
      <c r="Q30" s="52">
        <v>320</v>
      </c>
      <c r="R30" s="55">
        <f>SUM(O30+P30+Q30+T30)</f>
        <v>760</v>
      </c>
      <c r="S30" s="23">
        <v>0</v>
      </c>
      <c r="T30" s="23">
        <v>0</v>
      </c>
      <c r="U30" s="23">
        <v>0</v>
      </c>
      <c r="V30" s="55">
        <f t="shared" si="4"/>
        <v>9</v>
      </c>
      <c r="W30" s="9">
        <f t="shared" si="6"/>
        <v>23744</v>
      </c>
      <c r="Y30" s="14">
        <v>45428</v>
      </c>
      <c r="Z30" s="17">
        <v>3760</v>
      </c>
      <c r="AA30" s="17">
        <v>22</v>
      </c>
      <c r="AB30" s="17">
        <v>470</v>
      </c>
      <c r="AC30" s="17">
        <v>0</v>
      </c>
      <c r="AD30" s="17">
        <v>0</v>
      </c>
      <c r="AE30" s="17">
        <v>0</v>
      </c>
      <c r="AF30" s="17">
        <f t="shared" si="11"/>
        <v>22</v>
      </c>
      <c r="AG30" s="9">
        <f t="shared" si="12"/>
        <v>470</v>
      </c>
      <c r="AH30" s="9">
        <f t="shared" si="10"/>
        <v>3290</v>
      </c>
      <c r="AI30" s="9">
        <f t="shared" si="13"/>
        <v>3290</v>
      </c>
    </row>
    <row r="31" spans="1:35" ht="19.899999999999999" customHeight="1" x14ac:dyDescent="0.25">
      <c r="A31" s="37">
        <v>26</v>
      </c>
      <c r="B31" s="37">
        <f t="shared" si="14"/>
        <v>6</v>
      </c>
      <c r="C31" s="37">
        <v>1</v>
      </c>
      <c r="D31" s="37">
        <v>4</v>
      </c>
      <c r="E31" s="37">
        <v>2</v>
      </c>
      <c r="F31" s="37">
        <v>0</v>
      </c>
      <c r="G31" s="37">
        <v>0</v>
      </c>
      <c r="H31" s="37">
        <v>0</v>
      </c>
      <c r="I31" s="56">
        <f>SUM(G31+H31)</f>
        <v>0</v>
      </c>
      <c r="J31" s="39">
        <v>71</v>
      </c>
      <c r="K31" s="55">
        <f t="shared" si="1"/>
        <v>71</v>
      </c>
      <c r="L31" s="50">
        <v>264</v>
      </c>
      <c r="M31" s="50">
        <v>0</v>
      </c>
      <c r="N31" s="55">
        <f t="shared" si="2"/>
        <v>264</v>
      </c>
      <c r="O31" s="52">
        <v>0</v>
      </c>
      <c r="P31" s="52">
        <v>240</v>
      </c>
      <c r="Q31" s="52">
        <v>384</v>
      </c>
      <c r="R31" s="55">
        <f>SUM(O31+P31+Q31+T31)</f>
        <v>624</v>
      </c>
      <c r="S31" s="23">
        <v>0</v>
      </c>
      <c r="T31" s="23">
        <v>0</v>
      </c>
      <c r="U31" s="23">
        <v>0</v>
      </c>
      <c r="V31" s="55">
        <f t="shared" si="4"/>
        <v>6</v>
      </c>
      <c r="W31" s="9">
        <f t="shared" si="6"/>
        <v>23480</v>
      </c>
      <c r="Y31" s="14">
        <v>45429</v>
      </c>
      <c r="Z31" s="17">
        <v>3330</v>
      </c>
      <c r="AA31" s="17">
        <v>28</v>
      </c>
      <c r="AB31" s="17">
        <v>480</v>
      </c>
      <c r="AC31" s="17">
        <v>0</v>
      </c>
      <c r="AD31" s="17">
        <v>0</v>
      </c>
      <c r="AE31" s="17">
        <v>0</v>
      </c>
      <c r="AF31" s="17">
        <f t="shared" si="11"/>
        <v>28</v>
      </c>
      <c r="AG31" s="9">
        <f t="shared" si="12"/>
        <v>480</v>
      </c>
      <c r="AH31" s="9">
        <f t="shared" si="10"/>
        <v>2850</v>
      </c>
      <c r="AI31" s="9">
        <f t="shared" si="13"/>
        <v>2850</v>
      </c>
    </row>
    <row r="32" spans="1:35" ht="19.899999999999999" customHeight="1" x14ac:dyDescent="0.25">
      <c r="A32" s="37">
        <v>27</v>
      </c>
      <c r="B32" s="37">
        <f t="shared" si="14"/>
        <v>7</v>
      </c>
      <c r="C32" s="37">
        <v>3</v>
      </c>
      <c r="D32" s="37">
        <v>6</v>
      </c>
      <c r="E32" s="37">
        <v>1</v>
      </c>
      <c r="F32" s="37">
        <v>0</v>
      </c>
      <c r="G32" s="37">
        <v>0</v>
      </c>
      <c r="H32" s="37">
        <v>0</v>
      </c>
      <c r="I32" s="56">
        <f>SUM(G32+H32)</f>
        <v>0</v>
      </c>
      <c r="J32" s="39">
        <v>91</v>
      </c>
      <c r="K32" s="55">
        <f t="shared" si="1"/>
        <v>91</v>
      </c>
      <c r="L32" s="50">
        <v>725</v>
      </c>
      <c r="M32" s="50">
        <v>0</v>
      </c>
      <c r="N32" s="55">
        <f t="shared" si="2"/>
        <v>725</v>
      </c>
      <c r="O32" s="52">
        <v>0</v>
      </c>
      <c r="P32" s="52">
        <v>0</v>
      </c>
      <c r="Q32" s="52">
        <v>400</v>
      </c>
      <c r="R32" s="55">
        <f>SUM(O32+P32+Q32+T32)</f>
        <v>400</v>
      </c>
      <c r="S32" s="23">
        <v>0</v>
      </c>
      <c r="T32" s="23">
        <v>0</v>
      </c>
      <c r="U32" s="23">
        <v>0</v>
      </c>
      <c r="V32" s="55">
        <f t="shared" si="4"/>
        <v>7</v>
      </c>
      <c r="W32" s="9">
        <f t="shared" si="6"/>
        <v>22755</v>
      </c>
      <c r="Y32" s="14">
        <v>45436</v>
      </c>
      <c r="Z32" s="17">
        <v>4860</v>
      </c>
      <c r="AA32" s="17">
        <v>17</v>
      </c>
      <c r="AB32" s="17">
        <v>2170</v>
      </c>
      <c r="AC32" s="17">
        <v>0</v>
      </c>
      <c r="AD32" s="17">
        <v>500</v>
      </c>
      <c r="AE32" s="17">
        <v>2</v>
      </c>
      <c r="AF32" s="17">
        <f t="shared" si="11"/>
        <v>15</v>
      </c>
      <c r="AG32" s="9">
        <f t="shared" si="12"/>
        <v>2670</v>
      </c>
      <c r="AH32" s="9">
        <f t="shared" si="10"/>
        <v>2190</v>
      </c>
      <c r="AI32" s="9">
        <f t="shared" si="13"/>
        <v>2190</v>
      </c>
    </row>
    <row r="33" spans="1:35" ht="19.899999999999999" customHeight="1" x14ac:dyDescent="0.25">
      <c r="A33" s="37">
        <v>28</v>
      </c>
      <c r="B33" s="37">
        <f t="shared" ref="B33" si="15">SUM(D33:F33)</f>
        <v>8</v>
      </c>
      <c r="C33" s="37">
        <v>3</v>
      </c>
      <c r="D33" s="37">
        <v>6</v>
      </c>
      <c r="E33" s="37">
        <v>2</v>
      </c>
      <c r="F33" s="37">
        <v>0</v>
      </c>
      <c r="G33" s="37">
        <v>0</v>
      </c>
      <c r="H33" s="37">
        <v>3</v>
      </c>
      <c r="I33" s="56">
        <f t="shared" ref="I33" si="16">SUM(G33+H33)</f>
        <v>3</v>
      </c>
      <c r="J33" s="39">
        <v>118</v>
      </c>
      <c r="K33" s="55">
        <f t="shared" si="1"/>
        <v>118</v>
      </c>
      <c r="L33" s="50">
        <v>674</v>
      </c>
      <c r="M33" s="50">
        <v>0</v>
      </c>
      <c r="N33" s="55">
        <f t="shared" si="2"/>
        <v>674</v>
      </c>
      <c r="O33" s="52">
        <v>60</v>
      </c>
      <c r="P33" s="52">
        <v>340</v>
      </c>
      <c r="Q33" s="52">
        <v>400</v>
      </c>
      <c r="R33" s="55">
        <f t="shared" ref="R33" si="17">SUM(O33+P33+Q33+T33)</f>
        <v>800</v>
      </c>
      <c r="S33" s="23">
        <v>0</v>
      </c>
      <c r="T33" s="23">
        <v>0</v>
      </c>
      <c r="U33" s="23">
        <v>0</v>
      </c>
      <c r="V33" s="55">
        <f t="shared" si="4"/>
        <v>11</v>
      </c>
      <c r="W33" s="9">
        <f t="shared" si="6"/>
        <v>22081</v>
      </c>
      <c r="Y33" s="14">
        <v>45440</v>
      </c>
      <c r="Z33" s="17">
        <v>4531</v>
      </c>
      <c r="AA33" s="17">
        <v>17</v>
      </c>
      <c r="AB33" s="17">
        <v>510</v>
      </c>
      <c r="AC33" s="17">
        <v>0</v>
      </c>
      <c r="AD33" s="17">
        <v>0</v>
      </c>
      <c r="AE33" s="17">
        <v>0</v>
      </c>
      <c r="AF33" s="17">
        <v>0</v>
      </c>
      <c r="AG33" s="9">
        <f t="shared" si="12"/>
        <v>510</v>
      </c>
      <c r="AH33" s="9">
        <f t="shared" si="10"/>
        <v>4021</v>
      </c>
      <c r="AI33" s="9">
        <f t="shared" si="13"/>
        <v>4021</v>
      </c>
    </row>
    <row r="34" spans="1:35" ht="19.899999999999999" customHeight="1" x14ac:dyDescent="0.25">
      <c r="A34" s="37">
        <v>29</v>
      </c>
      <c r="B34" s="37">
        <f t="shared" si="14"/>
        <v>9</v>
      </c>
      <c r="C34" s="37">
        <v>1</v>
      </c>
      <c r="D34" s="37">
        <v>5</v>
      </c>
      <c r="E34" s="37">
        <v>4</v>
      </c>
      <c r="F34" s="37">
        <v>0</v>
      </c>
      <c r="G34" s="37">
        <v>0</v>
      </c>
      <c r="H34" s="37">
        <v>0</v>
      </c>
      <c r="I34" s="56">
        <f t="shared" si="5"/>
        <v>0</v>
      </c>
      <c r="J34" s="39">
        <v>36</v>
      </c>
      <c r="K34" s="55">
        <f t="shared" si="1"/>
        <v>36</v>
      </c>
      <c r="L34" s="50">
        <v>712</v>
      </c>
      <c r="M34" s="50">
        <v>224</v>
      </c>
      <c r="N34" s="55">
        <f t="shared" si="2"/>
        <v>936</v>
      </c>
      <c r="O34" s="52">
        <v>280</v>
      </c>
      <c r="P34" s="52">
        <v>420</v>
      </c>
      <c r="Q34" s="52">
        <v>300</v>
      </c>
      <c r="R34" s="55">
        <f t="shared" si="3"/>
        <v>1000</v>
      </c>
      <c r="S34" s="23">
        <v>0</v>
      </c>
      <c r="T34" s="23">
        <v>0</v>
      </c>
      <c r="U34" s="23">
        <v>0</v>
      </c>
      <c r="V34" s="55">
        <f t="shared" si="4"/>
        <v>9</v>
      </c>
      <c r="W34" s="9">
        <f t="shared" si="6"/>
        <v>21145</v>
      </c>
      <c r="Y34" s="14"/>
      <c r="Z34" s="17"/>
      <c r="AA34" s="17"/>
      <c r="AB34" s="17"/>
      <c r="AC34" s="17"/>
      <c r="AD34" s="17"/>
      <c r="AE34" s="17"/>
      <c r="AF34" s="17"/>
      <c r="AG34" s="9"/>
      <c r="AH34" s="9"/>
      <c r="AI34" s="9"/>
    </row>
    <row r="35" spans="1:35" ht="19.899999999999999" customHeight="1" x14ac:dyDescent="0.25">
      <c r="A35" s="37">
        <v>30</v>
      </c>
      <c r="B35" s="37">
        <f t="shared" si="14"/>
        <v>9</v>
      </c>
      <c r="C35" s="37">
        <v>3</v>
      </c>
      <c r="D35" s="37">
        <v>6</v>
      </c>
      <c r="E35" s="37">
        <v>3</v>
      </c>
      <c r="F35" s="37">
        <v>0</v>
      </c>
      <c r="G35" s="37">
        <v>0</v>
      </c>
      <c r="H35" s="37">
        <v>2</v>
      </c>
      <c r="I35" s="56">
        <f t="shared" si="5"/>
        <v>2</v>
      </c>
      <c r="J35" s="39">
        <v>122</v>
      </c>
      <c r="K35" s="55">
        <f t="shared" si="1"/>
        <v>124</v>
      </c>
      <c r="L35" s="50">
        <v>1050</v>
      </c>
      <c r="M35" s="50">
        <v>80</v>
      </c>
      <c r="N35" s="55">
        <f t="shared" si="2"/>
        <v>1130</v>
      </c>
      <c r="O35" s="52">
        <v>580</v>
      </c>
      <c r="P35" s="52">
        <v>524</v>
      </c>
      <c r="Q35" s="52">
        <v>204</v>
      </c>
      <c r="R35" s="55">
        <f t="shared" si="3"/>
        <v>1308</v>
      </c>
      <c r="S35" s="23">
        <v>0</v>
      </c>
      <c r="T35" s="23">
        <v>0</v>
      </c>
      <c r="U35" s="23">
        <v>2</v>
      </c>
      <c r="V35" s="55">
        <f t="shared" si="4"/>
        <v>11</v>
      </c>
      <c r="W35" s="9">
        <f t="shared" si="6"/>
        <v>20015</v>
      </c>
      <c r="Y35" s="14"/>
      <c r="Z35" s="17"/>
      <c r="AA35" s="17"/>
      <c r="AB35" s="17"/>
      <c r="AC35" s="17"/>
      <c r="AD35" s="17"/>
      <c r="AE35" s="17"/>
      <c r="AF35" s="17"/>
      <c r="AG35" s="9"/>
      <c r="AH35" s="9"/>
      <c r="AI35" s="9"/>
    </row>
    <row r="36" spans="1:35" ht="19.899999999999999" customHeight="1" x14ac:dyDescent="0.25">
      <c r="A36" s="37">
        <v>31</v>
      </c>
      <c r="B36" s="37">
        <f t="shared" si="14"/>
        <v>8</v>
      </c>
      <c r="C36" s="37">
        <v>2</v>
      </c>
      <c r="D36" s="37">
        <v>4</v>
      </c>
      <c r="E36" s="37">
        <v>4</v>
      </c>
      <c r="F36" s="37">
        <v>0</v>
      </c>
      <c r="G36" s="37">
        <v>0</v>
      </c>
      <c r="H36" s="37">
        <v>2</v>
      </c>
      <c r="I36" s="56">
        <f t="shared" si="5"/>
        <v>2</v>
      </c>
      <c r="J36" s="39">
        <v>95</v>
      </c>
      <c r="K36" s="55">
        <f t="shared" si="1"/>
        <v>95</v>
      </c>
      <c r="L36" s="50">
        <v>368</v>
      </c>
      <c r="M36" s="50">
        <v>299</v>
      </c>
      <c r="N36" s="55">
        <f t="shared" si="2"/>
        <v>667</v>
      </c>
      <c r="O36" s="52">
        <v>265</v>
      </c>
      <c r="P36" s="52">
        <v>1144</v>
      </c>
      <c r="Q36" s="52">
        <v>102</v>
      </c>
      <c r="R36" s="55">
        <f t="shared" si="3"/>
        <v>1511</v>
      </c>
      <c r="S36" s="23">
        <v>0</v>
      </c>
      <c r="T36" s="23">
        <v>0</v>
      </c>
      <c r="U36" s="23">
        <v>0</v>
      </c>
      <c r="V36" s="55">
        <f t="shared" si="4"/>
        <v>10</v>
      </c>
      <c r="W36" s="9">
        <f t="shared" si="6"/>
        <v>19348</v>
      </c>
      <c r="Y36" s="14"/>
      <c r="Z36" s="17"/>
      <c r="AA36" s="17"/>
      <c r="AB36" s="17"/>
      <c r="AC36" s="17"/>
      <c r="AD36" s="17"/>
      <c r="AE36" s="17"/>
      <c r="AF36" s="17"/>
      <c r="AG36" s="9"/>
      <c r="AH36" s="9"/>
      <c r="AI36" s="9"/>
    </row>
    <row r="37" spans="1:35" ht="19.899999999999999" customHeight="1" x14ac:dyDescent="0.25">
      <c r="A37" s="48" t="s">
        <v>2</v>
      </c>
      <c r="B37" s="19">
        <f t="shared" ref="B37" si="18">SUM(B6:B36)</f>
        <v>241</v>
      </c>
      <c r="C37" s="19">
        <f t="shared" ref="C37:V37" si="19">SUM(C6:C36)</f>
        <v>53</v>
      </c>
      <c r="D37" s="19">
        <f t="shared" si="19"/>
        <v>105</v>
      </c>
      <c r="E37" s="19">
        <f t="shared" si="19"/>
        <v>122</v>
      </c>
      <c r="F37" s="19">
        <f t="shared" si="19"/>
        <v>14</v>
      </c>
      <c r="G37" s="19">
        <f t="shared" si="19"/>
        <v>0</v>
      </c>
      <c r="H37" s="19">
        <f t="shared" si="19"/>
        <v>67</v>
      </c>
      <c r="I37" s="19">
        <f t="shared" si="19"/>
        <v>67</v>
      </c>
      <c r="J37" s="19">
        <f t="shared" si="19"/>
        <v>1623</v>
      </c>
      <c r="K37" s="19">
        <f t="shared" si="19"/>
        <v>1725</v>
      </c>
      <c r="L37" s="19">
        <f t="shared" si="19"/>
        <v>20691</v>
      </c>
      <c r="M37" s="19">
        <f t="shared" si="19"/>
        <v>603</v>
      </c>
      <c r="N37" s="19">
        <f t="shared" si="19"/>
        <v>21359</v>
      </c>
      <c r="O37" s="19">
        <f t="shared" si="19"/>
        <v>21271</v>
      </c>
      <c r="P37" s="19">
        <f t="shared" si="19"/>
        <v>15351</v>
      </c>
      <c r="Q37" s="19">
        <f t="shared" si="19"/>
        <v>9825</v>
      </c>
      <c r="R37" s="19">
        <f t="shared" si="19"/>
        <v>46537</v>
      </c>
      <c r="S37" s="19">
        <f t="shared" si="19"/>
        <v>65</v>
      </c>
      <c r="T37" s="19">
        <f t="shared" si="19"/>
        <v>90</v>
      </c>
      <c r="U37" s="19">
        <f t="shared" si="19"/>
        <v>102</v>
      </c>
      <c r="V37" s="19">
        <f t="shared" si="19"/>
        <v>308</v>
      </c>
      <c r="W37" s="19"/>
      <c r="Y37" s="33" t="s">
        <v>2</v>
      </c>
      <c r="Z37" s="25">
        <f t="shared" ref="Z37:AI37" si="20">SUM(Z26:Z36)</f>
        <v>31621</v>
      </c>
      <c r="AA37" s="25">
        <f>SUM(AA26:AA36)</f>
        <v>149</v>
      </c>
      <c r="AB37" s="25">
        <f t="shared" si="20"/>
        <v>10010</v>
      </c>
      <c r="AC37" s="25"/>
      <c r="AD37" s="25">
        <f t="shared" si="20"/>
        <v>500</v>
      </c>
      <c r="AE37" s="25">
        <f t="shared" si="20"/>
        <v>2</v>
      </c>
      <c r="AF37" s="25">
        <f t="shared" si="20"/>
        <v>130</v>
      </c>
      <c r="AG37" s="25">
        <f t="shared" si="20"/>
        <v>10510</v>
      </c>
      <c r="AH37" s="25">
        <f t="shared" si="20"/>
        <v>21111</v>
      </c>
      <c r="AI37" s="25">
        <f t="shared" si="20"/>
        <v>21111</v>
      </c>
    </row>
    <row r="38" spans="1:35" s="10" customFormat="1" ht="19.899999999999999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18"/>
      <c r="M38" s="18"/>
      <c r="N38" s="18"/>
      <c r="O38" s="3"/>
      <c r="P38" s="3"/>
      <c r="Q38" s="3"/>
      <c r="R38" s="18"/>
      <c r="S38" s="18"/>
      <c r="T38" s="18"/>
      <c r="U38" s="18"/>
      <c r="V38" s="18"/>
      <c r="W38" s="7"/>
      <c r="X38"/>
      <c r="Z38" s="13"/>
      <c r="AA38" s="13"/>
      <c r="AD38"/>
      <c r="AE38" s="3"/>
      <c r="AF38" s="3"/>
      <c r="AH38" s="3"/>
      <c r="AI38" s="3"/>
    </row>
    <row r="39" spans="1:35" s="10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18"/>
      <c r="M39" s="18"/>
      <c r="N39" s="18"/>
      <c r="O39" s="3"/>
      <c r="P39" s="3"/>
      <c r="Q39" s="3"/>
      <c r="R39" s="18"/>
      <c r="S39" s="18"/>
      <c r="T39" s="18"/>
      <c r="U39" s="18"/>
      <c r="V39" s="18"/>
      <c r="W39" s="7"/>
      <c r="X39"/>
      <c r="Z39" s="13"/>
      <c r="AA39" s="13"/>
      <c r="AD39"/>
      <c r="AE39" s="3"/>
      <c r="AF39" s="3"/>
      <c r="AH39" s="3"/>
      <c r="AI39" s="3"/>
    </row>
    <row r="40" spans="1:35" s="10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18"/>
      <c r="M40" s="18"/>
      <c r="N40" s="18"/>
      <c r="O40" s="3"/>
      <c r="P40" s="3"/>
      <c r="Q40" s="3"/>
      <c r="R40" s="18"/>
      <c r="S40" s="18"/>
      <c r="T40" s="18"/>
      <c r="U40" s="18"/>
      <c r="V40" s="18"/>
      <c r="W40" s="7"/>
      <c r="X40"/>
      <c r="Z40" s="13"/>
      <c r="AA40" s="13"/>
      <c r="AD40"/>
      <c r="AE40" s="3"/>
      <c r="AF40" s="3"/>
      <c r="AH40" s="3"/>
      <c r="AI40" s="3"/>
    </row>
    <row r="41" spans="1:35" s="10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18"/>
      <c r="M41" s="18"/>
      <c r="N41" s="18"/>
      <c r="O41" s="3"/>
      <c r="P41" s="3"/>
      <c r="Q41" s="3"/>
      <c r="R41" s="18"/>
      <c r="S41" s="18"/>
      <c r="T41" s="18"/>
      <c r="U41" s="67"/>
      <c r="V41" s="67"/>
      <c r="W41" s="67">
        <v>45434</v>
      </c>
      <c r="X41"/>
      <c r="Y41" s="61">
        <v>16810</v>
      </c>
      <c r="Z41" s="13"/>
      <c r="AA41" s="13"/>
      <c r="AD41"/>
      <c r="AE41" s="3"/>
      <c r="AF41" s="3"/>
      <c r="AH41" s="3"/>
      <c r="AI41" s="3"/>
    </row>
    <row r="42" spans="1:35" s="10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18"/>
      <c r="M42" s="18"/>
      <c r="N42" s="18"/>
      <c r="O42" s="3"/>
      <c r="P42" s="3"/>
      <c r="Q42" s="3"/>
      <c r="R42" s="18"/>
      <c r="S42" s="18"/>
      <c r="T42" s="18"/>
      <c r="U42" s="18"/>
      <c r="V42" s="18"/>
      <c r="W42" s="7"/>
      <c r="X42"/>
      <c r="Y42" s="61">
        <v>16450</v>
      </c>
      <c r="Z42" s="13" t="s">
        <v>56</v>
      </c>
      <c r="AA42" s="68" t="s">
        <v>57</v>
      </c>
      <c r="AD42"/>
      <c r="AE42" s="3"/>
      <c r="AF42" s="3"/>
      <c r="AH42" s="3"/>
      <c r="AI42" s="3"/>
    </row>
  </sheetData>
  <mergeCells count="13">
    <mergeCell ref="Y22:Z22"/>
    <mergeCell ref="Y5:AB5"/>
    <mergeCell ref="AE5:AG5"/>
    <mergeCell ref="Y7:AA7"/>
    <mergeCell ref="Y20:Z20"/>
    <mergeCell ref="Y21:Z21"/>
    <mergeCell ref="AE21:AI21"/>
    <mergeCell ref="A3:W3"/>
    <mergeCell ref="X3:AE3"/>
    <mergeCell ref="AF3:AG3"/>
    <mergeCell ref="A4:I4"/>
    <mergeCell ref="L4:R4"/>
    <mergeCell ref="S4:U4"/>
  </mergeCells>
  <dataValidations count="2">
    <dataValidation type="whole" operator="equal" allowBlank="1" showInputMessage="1" showErrorMessage="1" errorTitle="NÃO MUDAR!!" promptTitle="NÃO MUDAR!!" sqref="K6:K37 B37:J37 L37:V37" xr:uid="{00000000-0002-0000-0400-000000000000}">
      <formula1>100000</formula1>
    </dataValidation>
    <dataValidation type="whole" operator="equal" allowBlank="1" showInputMessage="1" showErrorMessage="1" errorTitle="NÃO MUDAR!!" sqref="R6:R36 I6:I36 N6:N36 V6:V36" xr:uid="{00000000-0002-0000-0400-000001000000}">
      <formula1>100000</formula1>
    </dataValidation>
  </dataValidations>
  <pageMargins left="0" right="0.11811023622047245" top="0.19685039370078741" bottom="0.19685039370078741" header="0.31496062992125984" footer="0.31496062992125984"/>
  <pageSetup paperSize="9" scale="55" orientation="landscape" r:id="rId1"/>
  <ignoredErrors>
    <ignoredError sqref="B21:B2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42"/>
  <sheetViews>
    <sheetView tabSelected="1" topLeftCell="A10" zoomScale="90" zoomScaleNormal="90" workbookViewId="0">
      <selection activeCell="P10" sqref="P10"/>
    </sheetView>
  </sheetViews>
  <sheetFormatPr defaultRowHeight="15" x14ac:dyDescent="0.25"/>
  <cols>
    <col min="1" max="1" width="5" style="3" customWidth="1"/>
    <col min="2" max="2" width="6.7109375" style="3" bestFit="1" customWidth="1"/>
    <col min="3" max="8" width="6" style="3" customWidth="1"/>
    <col min="9" max="9" width="5.28515625" style="3" customWidth="1"/>
    <col min="10" max="11" width="6" style="3" bestFit="1" customWidth="1"/>
    <col min="12" max="12" width="7.140625" style="18" bestFit="1" customWidth="1"/>
    <col min="13" max="14" width="6.28515625" style="18" customWidth="1"/>
    <col min="15" max="15" width="9.140625" style="18" customWidth="1"/>
    <col min="16" max="16" width="6.5703125" style="18" customWidth="1"/>
    <col min="17" max="17" width="7.7109375" style="18" customWidth="1"/>
    <col min="18" max="18" width="7.7109375" style="3" bestFit="1" customWidth="1"/>
    <col min="19" max="19" width="7.140625" style="3" bestFit="1" customWidth="1"/>
    <col min="20" max="20" width="6" style="3" bestFit="1" customWidth="1"/>
    <col min="21" max="21" width="7.28515625" style="18" customWidth="1"/>
    <col min="22" max="25" width="6.28515625" style="18" customWidth="1"/>
    <col min="26" max="26" width="12.5703125" style="7" customWidth="1"/>
    <col min="27" max="27" width="0.7109375" customWidth="1"/>
    <col min="28" max="28" width="13.140625" style="10" customWidth="1"/>
    <col min="29" max="29" width="13.85546875" style="10" customWidth="1"/>
    <col min="30" max="30" width="9.5703125" style="10" customWidth="1"/>
    <col min="31" max="31" width="9.140625" style="10" customWidth="1"/>
    <col min="32" max="32" width="6.7109375" style="10" customWidth="1"/>
    <col min="33" max="33" width="7.140625" customWidth="1"/>
    <col min="34" max="34" width="13.5703125" style="3" customWidth="1"/>
    <col min="35" max="35" width="12.7109375" style="3" customWidth="1"/>
    <col min="36" max="36" width="9.140625" style="10" customWidth="1"/>
    <col min="37" max="37" width="9.85546875" style="3" customWidth="1"/>
    <col min="38" max="38" width="10.5703125" style="3" customWidth="1"/>
  </cols>
  <sheetData>
    <row r="1" spans="1:36" ht="39" customHeight="1" x14ac:dyDescent="0.25"/>
    <row r="2" spans="1:36" ht="21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36" ht="36.6" customHeight="1" thickTop="1" thickBot="1" x14ac:dyDescent="0.3">
      <c r="A3" s="91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3"/>
      <c r="AA3" s="94"/>
      <c r="AB3" s="94"/>
      <c r="AC3" s="94"/>
      <c r="AD3" s="94"/>
      <c r="AE3" s="94"/>
      <c r="AF3" s="94"/>
      <c r="AG3" s="94"/>
      <c r="AH3" s="95"/>
      <c r="AI3" s="104" t="s">
        <v>61</v>
      </c>
      <c r="AJ3" s="105"/>
    </row>
    <row r="4" spans="1:36" ht="26.25" customHeight="1" thickTop="1" x14ac:dyDescent="0.25">
      <c r="A4" s="101" t="s">
        <v>30</v>
      </c>
      <c r="B4" s="102"/>
      <c r="C4" s="102"/>
      <c r="D4" s="102"/>
      <c r="E4" s="102"/>
      <c r="F4" s="102"/>
      <c r="G4" s="102"/>
      <c r="H4" s="102"/>
      <c r="I4" s="102"/>
      <c r="J4" s="40"/>
      <c r="K4" s="44"/>
      <c r="L4" s="99" t="s">
        <v>33</v>
      </c>
      <c r="M4" s="99"/>
      <c r="N4" s="99"/>
      <c r="O4" s="99"/>
      <c r="P4" s="99"/>
      <c r="Q4" s="99"/>
      <c r="R4" s="99"/>
      <c r="S4" s="99"/>
      <c r="T4" s="99"/>
      <c r="U4" s="100"/>
      <c r="V4" s="96" t="s">
        <v>29</v>
      </c>
      <c r="W4" s="97"/>
      <c r="X4" s="98"/>
      <c r="Y4" s="44"/>
      <c r="Z4" s="44"/>
      <c r="AA4" s="20"/>
      <c r="AB4" s="20"/>
      <c r="AC4" s="20"/>
      <c r="AD4" s="20"/>
      <c r="AE4" s="20"/>
      <c r="AF4" s="20"/>
      <c r="AG4" s="20"/>
      <c r="AH4" s="20"/>
      <c r="AI4" s="22"/>
      <c r="AJ4" s="21"/>
    </row>
    <row r="5" spans="1:36" ht="82.5" customHeight="1" x14ac:dyDescent="0.25">
      <c r="A5" s="35" t="s">
        <v>4</v>
      </c>
      <c r="B5" s="36" t="s">
        <v>24</v>
      </c>
      <c r="C5" s="36" t="s">
        <v>25</v>
      </c>
      <c r="D5" s="36" t="s">
        <v>58</v>
      </c>
      <c r="E5" s="36" t="s">
        <v>59</v>
      </c>
      <c r="F5" s="36" t="s">
        <v>60</v>
      </c>
      <c r="G5" s="36" t="s">
        <v>40</v>
      </c>
      <c r="H5" s="36" t="s">
        <v>39</v>
      </c>
      <c r="I5" s="57" t="s">
        <v>38</v>
      </c>
      <c r="J5" s="38" t="s">
        <v>11</v>
      </c>
      <c r="K5" s="54" t="s">
        <v>41</v>
      </c>
      <c r="L5" s="49" t="s">
        <v>86</v>
      </c>
      <c r="M5" s="49" t="s">
        <v>87</v>
      </c>
      <c r="N5" s="49" t="s">
        <v>23</v>
      </c>
      <c r="O5" s="54" t="s">
        <v>34</v>
      </c>
      <c r="P5" s="80" t="s">
        <v>64</v>
      </c>
      <c r="Q5" s="80" t="s">
        <v>65</v>
      </c>
      <c r="R5" s="51" t="s">
        <v>66</v>
      </c>
      <c r="S5" s="51" t="s">
        <v>67</v>
      </c>
      <c r="T5" s="51" t="s">
        <v>89</v>
      </c>
      <c r="U5" s="54" t="s">
        <v>88</v>
      </c>
      <c r="V5" s="34" t="s">
        <v>22</v>
      </c>
      <c r="W5" s="34" t="s">
        <v>8</v>
      </c>
      <c r="X5" s="34" t="s">
        <v>27</v>
      </c>
      <c r="Y5" s="54" t="s">
        <v>28</v>
      </c>
      <c r="Z5" s="45" t="s">
        <v>5</v>
      </c>
      <c r="AA5" s="2"/>
      <c r="AB5" s="113" t="s">
        <v>6</v>
      </c>
      <c r="AC5" s="113"/>
      <c r="AD5" s="113"/>
      <c r="AE5" s="113"/>
      <c r="AF5" s="60"/>
      <c r="AH5" s="113" t="s">
        <v>7</v>
      </c>
      <c r="AI5" s="113"/>
      <c r="AJ5" s="113"/>
    </row>
    <row r="6" spans="1:36" ht="60" x14ac:dyDescent="0.25">
      <c r="A6" s="37">
        <v>1</v>
      </c>
      <c r="B6" s="37">
        <f t="shared" ref="B6:B24" si="0">SUM(D6:F6)</f>
        <v>8</v>
      </c>
      <c r="C6" s="37">
        <v>2</v>
      </c>
      <c r="D6" s="37">
        <v>3</v>
      </c>
      <c r="E6" s="37">
        <v>5</v>
      </c>
      <c r="F6" s="37">
        <v>0</v>
      </c>
      <c r="G6" s="37">
        <v>0</v>
      </c>
      <c r="H6" s="37">
        <v>3</v>
      </c>
      <c r="I6" s="56">
        <f>SUM(G6+H6)</f>
        <v>3</v>
      </c>
      <c r="J6" s="39">
        <v>112</v>
      </c>
      <c r="K6" s="63">
        <f t="shared" ref="K6:K36" si="1">SUM(J6+X6)</f>
        <v>112</v>
      </c>
      <c r="L6" s="64">
        <v>0</v>
      </c>
      <c r="M6" s="64">
        <v>472</v>
      </c>
      <c r="N6" s="64">
        <v>280</v>
      </c>
      <c r="O6" s="63">
        <f>SUM(L6+M6+N6+V6)</f>
        <v>752</v>
      </c>
      <c r="P6" s="78">
        <v>180</v>
      </c>
      <c r="Q6" s="78">
        <v>0</v>
      </c>
      <c r="R6" s="65">
        <v>0</v>
      </c>
      <c r="S6" s="65">
        <v>1472</v>
      </c>
      <c r="T6" s="65">
        <v>0</v>
      </c>
      <c r="U6" s="63">
        <f t="shared" ref="U6:U36" si="2">SUM(R6+S6+T6+W6)</f>
        <v>1472</v>
      </c>
      <c r="V6" s="66">
        <v>0</v>
      </c>
      <c r="W6" s="66">
        <v>0</v>
      </c>
      <c r="X6" s="66">
        <v>0</v>
      </c>
      <c r="Y6" s="63">
        <f t="shared" ref="Y6:Y36" si="3">SUM(B6+I6)</f>
        <v>11</v>
      </c>
      <c r="Z6" s="9">
        <f>SUM(AE20-O6)</f>
        <v>18596</v>
      </c>
      <c r="AB6" s="4" t="s">
        <v>0</v>
      </c>
      <c r="AC6" s="4" t="s">
        <v>1</v>
      </c>
      <c r="AD6" s="4" t="s">
        <v>9</v>
      </c>
      <c r="AE6" s="6" t="s">
        <v>3</v>
      </c>
      <c r="AF6" s="7"/>
      <c r="AH6" s="5" t="s">
        <v>0</v>
      </c>
      <c r="AI6" s="4" t="s">
        <v>10</v>
      </c>
      <c r="AJ6" s="4" t="s">
        <v>9</v>
      </c>
    </row>
    <row r="7" spans="1:36" ht="19.899999999999999" customHeight="1" x14ac:dyDescent="0.25">
      <c r="A7" s="37">
        <v>2</v>
      </c>
      <c r="B7" s="37">
        <f t="shared" si="0"/>
        <v>9</v>
      </c>
      <c r="C7" s="37">
        <v>3</v>
      </c>
      <c r="D7" s="37">
        <v>2</v>
      </c>
      <c r="E7" s="37">
        <v>7</v>
      </c>
      <c r="F7" s="37">
        <v>0</v>
      </c>
      <c r="G7" s="37">
        <v>0</v>
      </c>
      <c r="H7" s="37">
        <v>2</v>
      </c>
      <c r="I7" s="56">
        <f t="shared" ref="I7:I36" si="4">SUM(G7+H7)</f>
        <v>2</v>
      </c>
      <c r="J7" s="39">
        <v>141</v>
      </c>
      <c r="K7" s="55">
        <f t="shared" si="1"/>
        <v>141</v>
      </c>
      <c r="L7" s="50">
        <v>0</v>
      </c>
      <c r="M7" s="50">
        <v>137</v>
      </c>
      <c r="N7" s="50">
        <v>304</v>
      </c>
      <c r="O7" s="63">
        <f t="shared" ref="O7:O36" si="5">SUM(L7+M7+N7+V7)</f>
        <v>441</v>
      </c>
      <c r="P7" s="79">
        <v>240</v>
      </c>
      <c r="Q7" s="79">
        <v>0</v>
      </c>
      <c r="R7" s="52">
        <v>432</v>
      </c>
      <c r="S7" s="52">
        <v>1786</v>
      </c>
      <c r="T7" s="52">
        <v>0</v>
      </c>
      <c r="U7" s="55">
        <f t="shared" si="2"/>
        <v>2218</v>
      </c>
      <c r="V7" s="23">
        <v>0</v>
      </c>
      <c r="W7" s="23">
        <v>0</v>
      </c>
      <c r="X7" s="23">
        <v>0</v>
      </c>
      <c r="Y7" s="55">
        <f t="shared" si="3"/>
        <v>11</v>
      </c>
      <c r="Z7" s="9">
        <f>SUM(Z6-O7)</f>
        <v>18155</v>
      </c>
      <c r="AB7" s="106" t="s">
        <v>12</v>
      </c>
      <c r="AC7" s="107"/>
      <c r="AD7" s="108"/>
      <c r="AE7" s="9">
        <v>19348</v>
      </c>
      <c r="AF7" s="18"/>
      <c r="AH7" s="1"/>
      <c r="AI7" s="9"/>
      <c r="AJ7" s="17"/>
    </row>
    <row r="8" spans="1:36" ht="19.899999999999999" customHeight="1" x14ac:dyDescent="0.25">
      <c r="A8" s="37">
        <v>3</v>
      </c>
      <c r="B8" s="37">
        <f t="shared" si="0"/>
        <v>9</v>
      </c>
      <c r="C8" s="37">
        <v>2</v>
      </c>
      <c r="D8" s="37">
        <v>2</v>
      </c>
      <c r="E8" s="37">
        <v>7</v>
      </c>
      <c r="F8" s="37">
        <v>0</v>
      </c>
      <c r="G8" s="37">
        <v>0</v>
      </c>
      <c r="H8" s="37">
        <v>0</v>
      </c>
      <c r="I8" s="56">
        <f t="shared" si="4"/>
        <v>0</v>
      </c>
      <c r="J8" s="39">
        <v>155</v>
      </c>
      <c r="K8" s="55">
        <f t="shared" si="1"/>
        <v>155</v>
      </c>
      <c r="L8" s="50">
        <v>0</v>
      </c>
      <c r="M8" s="50">
        <v>240</v>
      </c>
      <c r="N8" s="50">
        <v>304</v>
      </c>
      <c r="O8" s="63">
        <f t="shared" si="5"/>
        <v>544</v>
      </c>
      <c r="P8" s="79">
        <v>0</v>
      </c>
      <c r="Q8" s="79">
        <v>0</v>
      </c>
      <c r="R8" s="52">
        <v>432</v>
      </c>
      <c r="S8" s="52">
        <v>1857</v>
      </c>
      <c r="T8" s="52">
        <v>0</v>
      </c>
      <c r="U8" s="55">
        <f t="shared" si="2"/>
        <v>2289</v>
      </c>
      <c r="V8" s="23">
        <v>0</v>
      </c>
      <c r="W8" s="23">
        <v>0</v>
      </c>
      <c r="X8" s="23">
        <v>0</v>
      </c>
      <c r="Y8" s="55">
        <f t="shared" si="3"/>
        <v>9</v>
      </c>
      <c r="Z8" s="9">
        <f>SUM(Z7-O8)</f>
        <v>17611</v>
      </c>
      <c r="AB8" s="14"/>
      <c r="AC8" s="11"/>
      <c r="AD8" s="11"/>
      <c r="AE8" s="9"/>
      <c r="AF8" s="61"/>
      <c r="AH8" s="8"/>
      <c r="AI8" s="9"/>
      <c r="AJ8" s="17"/>
    </row>
    <row r="9" spans="1:36" ht="19.899999999999999" customHeight="1" x14ac:dyDescent="0.25">
      <c r="A9" s="37">
        <v>4</v>
      </c>
      <c r="B9" s="37">
        <f t="shared" si="0"/>
        <v>9</v>
      </c>
      <c r="C9" s="37">
        <v>1</v>
      </c>
      <c r="D9" s="37">
        <v>2</v>
      </c>
      <c r="E9" s="37">
        <v>7</v>
      </c>
      <c r="F9" s="37">
        <v>0</v>
      </c>
      <c r="G9" s="37">
        <v>0</v>
      </c>
      <c r="H9" s="37">
        <v>3</v>
      </c>
      <c r="I9" s="56">
        <f t="shared" si="4"/>
        <v>3</v>
      </c>
      <c r="J9" s="39">
        <v>156</v>
      </c>
      <c r="K9" s="55">
        <f t="shared" si="1"/>
        <v>156</v>
      </c>
      <c r="L9" s="50">
        <v>0</v>
      </c>
      <c r="M9" s="50">
        <v>280</v>
      </c>
      <c r="N9" s="50">
        <v>304</v>
      </c>
      <c r="O9" s="63">
        <f t="shared" si="5"/>
        <v>584</v>
      </c>
      <c r="P9" s="79">
        <v>90</v>
      </c>
      <c r="Q9" s="79">
        <v>0</v>
      </c>
      <c r="R9" s="52">
        <v>555</v>
      </c>
      <c r="S9" s="52">
        <v>1532</v>
      </c>
      <c r="T9" s="52">
        <v>0</v>
      </c>
      <c r="U9" s="55">
        <f t="shared" si="2"/>
        <v>2087</v>
      </c>
      <c r="V9" s="23">
        <v>0</v>
      </c>
      <c r="W9" s="23">
        <v>0</v>
      </c>
      <c r="X9" s="23">
        <v>0</v>
      </c>
      <c r="Y9" s="55">
        <f t="shared" si="3"/>
        <v>12</v>
      </c>
      <c r="Z9" s="9">
        <f>SUM(Z8-O9)</f>
        <v>17027</v>
      </c>
      <c r="AB9" s="14"/>
      <c r="AC9" s="11"/>
      <c r="AD9" s="11"/>
      <c r="AE9" s="9"/>
      <c r="AF9" s="61"/>
      <c r="AH9" s="8"/>
      <c r="AI9" s="9"/>
      <c r="AJ9" s="17"/>
    </row>
    <row r="10" spans="1:36" ht="19.899999999999999" customHeight="1" x14ac:dyDescent="0.25">
      <c r="A10" s="37">
        <v>5</v>
      </c>
      <c r="B10" s="37">
        <f t="shared" si="0"/>
        <v>10</v>
      </c>
      <c r="C10" s="37">
        <v>2</v>
      </c>
      <c r="D10" s="37">
        <v>3</v>
      </c>
      <c r="E10" s="37">
        <v>7</v>
      </c>
      <c r="F10" s="37">
        <v>0</v>
      </c>
      <c r="G10" s="37">
        <v>0</v>
      </c>
      <c r="H10" s="37">
        <v>3</v>
      </c>
      <c r="I10" s="56">
        <f t="shared" si="4"/>
        <v>3</v>
      </c>
      <c r="J10" s="39">
        <v>208</v>
      </c>
      <c r="K10" s="55">
        <f t="shared" si="1"/>
        <v>208</v>
      </c>
      <c r="L10" s="50">
        <v>0</v>
      </c>
      <c r="M10" s="50">
        <v>61</v>
      </c>
      <c r="N10" s="50">
        <v>320</v>
      </c>
      <c r="O10" s="63">
        <f t="shared" si="5"/>
        <v>381</v>
      </c>
      <c r="P10" s="79">
        <v>220</v>
      </c>
      <c r="Q10" s="79">
        <v>0</v>
      </c>
      <c r="R10" s="52">
        <v>1476</v>
      </c>
      <c r="S10" s="52">
        <v>854</v>
      </c>
      <c r="T10" s="52">
        <v>0</v>
      </c>
      <c r="U10" s="55">
        <f t="shared" si="2"/>
        <v>2330</v>
      </c>
      <c r="V10" s="23">
        <v>0</v>
      </c>
      <c r="W10" s="23">
        <v>0</v>
      </c>
      <c r="X10" s="23">
        <v>0</v>
      </c>
      <c r="Y10" s="55">
        <f t="shared" si="3"/>
        <v>13</v>
      </c>
      <c r="Z10" s="9">
        <f>SUM(Z9-O10)</f>
        <v>16646</v>
      </c>
      <c r="AB10" s="14"/>
      <c r="AC10" s="11"/>
      <c r="AD10" s="11"/>
      <c r="AE10" s="9"/>
      <c r="AF10" s="18"/>
      <c r="AH10" s="8"/>
      <c r="AI10" s="9"/>
      <c r="AJ10" s="11"/>
    </row>
    <row r="11" spans="1:36" ht="19.899999999999999" customHeight="1" x14ac:dyDescent="0.25">
      <c r="A11" s="37">
        <v>6</v>
      </c>
      <c r="B11" s="37">
        <f t="shared" si="0"/>
        <v>10</v>
      </c>
      <c r="C11" s="37">
        <v>1</v>
      </c>
      <c r="D11" s="37">
        <v>2</v>
      </c>
      <c r="E11" s="37">
        <v>7</v>
      </c>
      <c r="F11" s="37">
        <v>1</v>
      </c>
      <c r="G11" s="37">
        <v>0</v>
      </c>
      <c r="H11" s="37">
        <v>4</v>
      </c>
      <c r="I11" s="56">
        <f t="shared" si="4"/>
        <v>4</v>
      </c>
      <c r="J11" s="39">
        <v>135</v>
      </c>
      <c r="K11" s="55">
        <f t="shared" si="1"/>
        <v>135</v>
      </c>
      <c r="L11" s="50">
        <v>0</v>
      </c>
      <c r="M11" s="50">
        <v>16</v>
      </c>
      <c r="N11" s="50">
        <v>320</v>
      </c>
      <c r="O11" s="63">
        <f t="shared" si="5"/>
        <v>336</v>
      </c>
      <c r="P11" s="79">
        <v>140</v>
      </c>
      <c r="Q11" s="79">
        <v>0</v>
      </c>
      <c r="R11" s="52">
        <v>1624</v>
      </c>
      <c r="S11" s="52">
        <v>417</v>
      </c>
      <c r="T11" s="52">
        <v>432</v>
      </c>
      <c r="U11" s="55">
        <f t="shared" si="2"/>
        <v>2473</v>
      </c>
      <c r="V11" s="23">
        <v>0</v>
      </c>
      <c r="W11" s="23">
        <v>0</v>
      </c>
      <c r="X11" s="23">
        <v>0</v>
      </c>
      <c r="Y11" s="55">
        <f t="shared" si="3"/>
        <v>14</v>
      </c>
      <c r="Z11" s="9">
        <f t="shared" ref="Z11:Z36" si="6">SUM(Z10-O11)</f>
        <v>16310</v>
      </c>
      <c r="AB11" s="14"/>
      <c r="AC11" s="11"/>
      <c r="AD11" s="11"/>
      <c r="AE11" s="9"/>
      <c r="AF11" s="61"/>
      <c r="AH11" s="8"/>
      <c r="AI11" s="9"/>
      <c r="AJ11" s="11"/>
    </row>
    <row r="12" spans="1:36" ht="19.899999999999999" customHeight="1" x14ac:dyDescent="0.25">
      <c r="A12" s="37">
        <v>7</v>
      </c>
      <c r="B12" s="37">
        <f t="shared" si="0"/>
        <v>13</v>
      </c>
      <c r="C12" s="37">
        <v>2</v>
      </c>
      <c r="D12" s="37">
        <v>3</v>
      </c>
      <c r="E12" s="37">
        <v>10</v>
      </c>
      <c r="F12" s="37">
        <v>0</v>
      </c>
      <c r="G12" s="37">
        <v>0</v>
      </c>
      <c r="H12" s="37">
        <v>2</v>
      </c>
      <c r="I12" s="56">
        <f t="shared" si="4"/>
        <v>2</v>
      </c>
      <c r="J12" s="39">
        <v>158</v>
      </c>
      <c r="K12" s="55">
        <f t="shared" si="1"/>
        <v>158</v>
      </c>
      <c r="L12" s="50">
        <v>0</v>
      </c>
      <c r="M12" s="50">
        <v>48</v>
      </c>
      <c r="N12" s="50">
        <v>320</v>
      </c>
      <c r="O12" s="63">
        <f t="shared" si="5"/>
        <v>368</v>
      </c>
      <c r="P12" s="79">
        <v>90</v>
      </c>
      <c r="Q12" s="79">
        <v>0</v>
      </c>
      <c r="R12" s="52">
        <v>947</v>
      </c>
      <c r="S12" s="52">
        <v>415</v>
      </c>
      <c r="T12" s="52">
        <v>444</v>
      </c>
      <c r="U12" s="55">
        <f t="shared" si="2"/>
        <v>1806</v>
      </c>
      <c r="V12" s="23">
        <v>0</v>
      </c>
      <c r="W12" s="23">
        <v>0</v>
      </c>
      <c r="X12" s="23">
        <v>0</v>
      </c>
      <c r="Y12" s="55">
        <f t="shared" si="3"/>
        <v>15</v>
      </c>
      <c r="Z12" s="9">
        <f t="shared" si="6"/>
        <v>15942</v>
      </c>
      <c r="AB12" s="14"/>
      <c r="AC12" s="17"/>
      <c r="AD12" s="17"/>
      <c r="AE12" s="9"/>
      <c r="AF12" s="18"/>
      <c r="AH12" s="15" t="s">
        <v>2</v>
      </c>
      <c r="AI12" s="25">
        <f>SUM(AI7:AI11)</f>
        <v>0</v>
      </c>
      <c r="AJ12" s="26">
        <f>SUM(AJ7:AJ11)</f>
        <v>0</v>
      </c>
    </row>
    <row r="13" spans="1:36" ht="19.899999999999999" customHeight="1" x14ac:dyDescent="0.25">
      <c r="A13" s="37">
        <v>8</v>
      </c>
      <c r="B13" s="37">
        <f t="shared" si="0"/>
        <v>7</v>
      </c>
      <c r="C13" s="37">
        <v>2</v>
      </c>
      <c r="D13" s="37">
        <v>3</v>
      </c>
      <c r="E13" s="37">
        <v>4</v>
      </c>
      <c r="F13" s="37">
        <v>0</v>
      </c>
      <c r="G13" s="37">
        <v>0</v>
      </c>
      <c r="H13" s="37">
        <v>5</v>
      </c>
      <c r="I13" s="56">
        <f t="shared" si="4"/>
        <v>5</v>
      </c>
      <c r="J13" s="39">
        <v>195</v>
      </c>
      <c r="K13" s="55">
        <f t="shared" si="1"/>
        <v>195</v>
      </c>
      <c r="L13" s="50">
        <v>0</v>
      </c>
      <c r="M13" s="50">
        <v>58</v>
      </c>
      <c r="N13" s="50">
        <v>320</v>
      </c>
      <c r="O13" s="63">
        <f t="shared" si="5"/>
        <v>378</v>
      </c>
      <c r="P13" s="79">
        <v>240</v>
      </c>
      <c r="Q13" s="79">
        <v>0</v>
      </c>
      <c r="R13" s="52">
        <v>440</v>
      </c>
      <c r="S13" s="52">
        <v>379</v>
      </c>
      <c r="T13" s="52">
        <v>444</v>
      </c>
      <c r="U13" s="55">
        <f t="shared" si="2"/>
        <v>1263</v>
      </c>
      <c r="V13" s="23">
        <v>0</v>
      </c>
      <c r="W13" s="23">
        <v>0</v>
      </c>
      <c r="X13" s="23">
        <v>0</v>
      </c>
      <c r="Y13" s="55">
        <f t="shared" si="3"/>
        <v>12</v>
      </c>
      <c r="Z13" s="9">
        <f t="shared" si="6"/>
        <v>15564</v>
      </c>
      <c r="AB13" s="14"/>
      <c r="AC13" s="17"/>
      <c r="AD13" s="17"/>
      <c r="AE13" s="9"/>
      <c r="AF13" s="61"/>
    </row>
    <row r="14" spans="1:36" ht="19.899999999999999" customHeight="1" x14ac:dyDescent="0.25">
      <c r="A14" s="37">
        <v>9</v>
      </c>
      <c r="B14" s="37">
        <f t="shared" si="0"/>
        <v>8</v>
      </c>
      <c r="C14" s="37">
        <v>2</v>
      </c>
      <c r="D14" s="37">
        <v>3</v>
      </c>
      <c r="E14" s="37">
        <v>5</v>
      </c>
      <c r="F14" s="37">
        <v>0</v>
      </c>
      <c r="G14" s="37">
        <v>0</v>
      </c>
      <c r="H14" s="37">
        <v>5</v>
      </c>
      <c r="I14" s="56">
        <f t="shared" si="4"/>
        <v>5</v>
      </c>
      <c r="J14" s="39">
        <v>170</v>
      </c>
      <c r="K14" s="55">
        <f t="shared" si="1"/>
        <v>170</v>
      </c>
      <c r="L14" s="50">
        <v>0</v>
      </c>
      <c r="M14" s="50">
        <v>110</v>
      </c>
      <c r="N14" s="50">
        <v>0</v>
      </c>
      <c r="O14" s="63">
        <f t="shared" si="5"/>
        <v>110</v>
      </c>
      <c r="P14" s="79">
        <v>520</v>
      </c>
      <c r="Q14" s="79">
        <v>0</v>
      </c>
      <c r="R14" s="52">
        <v>1120</v>
      </c>
      <c r="S14" s="52">
        <v>54</v>
      </c>
      <c r="T14" s="52">
        <v>400</v>
      </c>
      <c r="U14" s="55">
        <f t="shared" si="2"/>
        <v>1574</v>
      </c>
      <c r="V14" s="23">
        <v>0</v>
      </c>
      <c r="W14" s="23">
        <v>0</v>
      </c>
      <c r="X14" s="23">
        <v>0</v>
      </c>
      <c r="Y14" s="55">
        <f t="shared" si="3"/>
        <v>13</v>
      </c>
      <c r="Z14" s="9">
        <f t="shared" si="6"/>
        <v>15454</v>
      </c>
      <c r="AB14" s="1"/>
      <c r="AC14" s="9"/>
      <c r="AD14" s="9"/>
      <c r="AE14" s="17"/>
      <c r="AF14" s="61"/>
    </row>
    <row r="15" spans="1:36" ht="19.899999999999999" customHeight="1" x14ac:dyDescent="0.25">
      <c r="A15" s="37">
        <v>10</v>
      </c>
      <c r="B15" s="37">
        <f t="shared" si="0"/>
        <v>7</v>
      </c>
      <c r="C15" s="37">
        <v>1</v>
      </c>
      <c r="D15" s="37">
        <v>1</v>
      </c>
      <c r="E15" s="37">
        <v>5</v>
      </c>
      <c r="F15" s="37">
        <v>1</v>
      </c>
      <c r="G15" s="37">
        <v>0</v>
      </c>
      <c r="H15" s="37">
        <v>4</v>
      </c>
      <c r="I15" s="56">
        <f t="shared" si="4"/>
        <v>4</v>
      </c>
      <c r="J15" s="39">
        <v>128</v>
      </c>
      <c r="K15" s="55">
        <f t="shared" si="1"/>
        <v>143</v>
      </c>
      <c r="L15" s="50">
        <v>0</v>
      </c>
      <c r="M15" s="50">
        <v>230</v>
      </c>
      <c r="N15" s="50">
        <v>0</v>
      </c>
      <c r="O15" s="63">
        <f t="shared" si="5"/>
        <v>230</v>
      </c>
      <c r="P15" s="79">
        <v>620</v>
      </c>
      <c r="Q15" s="79">
        <v>0</v>
      </c>
      <c r="R15" s="52">
        <v>720</v>
      </c>
      <c r="S15" s="52">
        <v>88</v>
      </c>
      <c r="T15" s="52">
        <v>440</v>
      </c>
      <c r="U15" s="55">
        <f t="shared" si="2"/>
        <v>1248</v>
      </c>
      <c r="V15" s="23">
        <v>0</v>
      </c>
      <c r="W15" s="23">
        <v>0</v>
      </c>
      <c r="X15" s="23">
        <v>15</v>
      </c>
      <c r="Y15" s="55">
        <f t="shared" si="3"/>
        <v>11</v>
      </c>
      <c r="Z15" s="9">
        <f t="shared" si="6"/>
        <v>15224</v>
      </c>
      <c r="AB15" s="58"/>
      <c r="AC15" s="11"/>
      <c r="AD15" s="11"/>
      <c r="AE15" s="17"/>
      <c r="AF15" s="61"/>
    </row>
    <row r="16" spans="1:36" ht="19.899999999999999" customHeight="1" x14ac:dyDescent="0.25">
      <c r="A16" s="37">
        <v>11</v>
      </c>
      <c r="B16" s="37">
        <f t="shared" si="0"/>
        <v>7</v>
      </c>
      <c r="C16" s="37">
        <v>3</v>
      </c>
      <c r="D16" s="37">
        <v>1</v>
      </c>
      <c r="E16" s="37">
        <v>4</v>
      </c>
      <c r="F16" s="37">
        <v>2</v>
      </c>
      <c r="G16" s="37">
        <v>0</v>
      </c>
      <c r="H16" s="37">
        <v>3</v>
      </c>
      <c r="I16" s="56">
        <f t="shared" si="4"/>
        <v>3</v>
      </c>
      <c r="J16" s="39">
        <v>193</v>
      </c>
      <c r="K16" s="55">
        <f t="shared" si="1"/>
        <v>193</v>
      </c>
      <c r="L16" s="50">
        <v>0</v>
      </c>
      <c r="M16" s="50">
        <v>240</v>
      </c>
      <c r="N16" s="50">
        <v>0</v>
      </c>
      <c r="O16" s="63">
        <f t="shared" si="5"/>
        <v>240</v>
      </c>
      <c r="P16" s="79">
        <v>480</v>
      </c>
      <c r="Q16" s="79">
        <v>140</v>
      </c>
      <c r="R16" s="52">
        <v>1000</v>
      </c>
      <c r="S16" s="52">
        <v>65</v>
      </c>
      <c r="T16" s="52">
        <v>440</v>
      </c>
      <c r="U16" s="55">
        <f t="shared" si="2"/>
        <v>1505</v>
      </c>
      <c r="V16" s="23">
        <v>0</v>
      </c>
      <c r="W16" s="23">
        <v>0</v>
      </c>
      <c r="X16" s="23">
        <v>0</v>
      </c>
      <c r="Y16" s="55">
        <f t="shared" si="3"/>
        <v>10</v>
      </c>
      <c r="Z16" s="9">
        <f t="shared" si="6"/>
        <v>14984</v>
      </c>
      <c r="AB16" s="8"/>
      <c r="AC16" s="9"/>
      <c r="AD16" s="9"/>
      <c r="AE16" s="17"/>
      <c r="AF16" s="61"/>
    </row>
    <row r="17" spans="1:38" ht="19.899999999999999" customHeight="1" x14ac:dyDescent="0.25">
      <c r="A17" s="37">
        <v>12</v>
      </c>
      <c r="B17" s="37">
        <f t="shared" si="0"/>
        <v>4</v>
      </c>
      <c r="C17" s="37">
        <v>1</v>
      </c>
      <c r="D17" s="37">
        <v>1</v>
      </c>
      <c r="E17" s="37">
        <v>2</v>
      </c>
      <c r="F17" s="37">
        <v>1</v>
      </c>
      <c r="G17" s="37">
        <v>0</v>
      </c>
      <c r="H17" s="37">
        <v>3</v>
      </c>
      <c r="I17" s="56">
        <f t="shared" si="4"/>
        <v>3</v>
      </c>
      <c r="J17" s="39">
        <v>58</v>
      </c>
      <c r="K17" s="55">
        <f t="shared" si="1"/>
        <v>58</v>
      </c>
      <c r="L17" s="50">
        <v>0</v>
      </c>
      <c r="M17" s="50">
        <v>360</v>
      </c>
      <c r="N17" s="50">
        <v>0</v>
      </c>
      <c r="O17" s="63">
        <f t="shared" si="5"/>
        <v>360</v>
      </c>
      <c r="P17" s="79">
        <v>270</v>
      </c>
      <c r="Q17" s="79">
        <v>240</v>
      </c>
      <c r="R17" s="52">
        <v>480</v>
      </c>
      <c r="S17" s="52">
        <v>174</v>
      </c>
      <c r="T17" s="52">
        <v>0</v>
      </c>
      <c r="U17" s="55">
        <f t="shared" si="2"/>
        <v>654</v>
      </c>
      <c r="V17" s="23">
        <v>0</v>
      </c>
      <c r="W17" s="23">
        <v>0</v>
      </c>
      <c r="X17" s="23">
        <v>0</v>
      </c>
      <c r="Y17" s="55">
        <f t="shared" si="3"/>
        <v>7</v>
      </c>
      <c r="Z17" s="9">
        <f t="shared" si="6"/>
        <v>14624</v>
      </c>
      <c r="AB17" s="1"/>
      <c r="AC17" s="17"/>
      <c r="AD17" s="17"/>
      <c r="AE17" s="9"/>
      <c r="AF17" s="18"/>
    </row>
    <row r="18" spans="1:38" ht="19.899999999999999" customHeight="1" x14ac:dyDescent="0.25">
      <c r="A18" s="37">
        <v>13</v>
      </c>
      <c r="B18" s="37">
        <f t="shared" si="0"/>
        <v>4</v>
      </c>
      <c r="C18" s="37">
        <v>1</v>
      </c>
      <c r="D18" s="37">
        <v>0</v>
      </c>
      <c r="E18" s="37">
        <v>3</v>
      </c>
      <c r="F18" s="37">
        <v>1</v>
      </c>
      <c r="G18" s="37">
        <v>0</v>
      </c>
      <c r="H18" s="37">
        <v>5</v>
      </c>
      <c r="I18" s="56">
        <f t="shared" si="4"/>
        <v>5</v>
      </c>
      <c r="J18" s="39">
        <v>116</v>
      </c>
      <c r="K18" s="55">
        <f t="shared" si="1"/>
        <v>116</v>
      </c>
      <c r="L18" s="50">
        <v>0</v>
      </c>
      <c r="M18" s="50">
        <v>0</v>
      </c>
      <c r="N18" s="50">
        <v>0</v>
      </c>
      <c r="O18" s="63">
        <f t="shared" si="5"/>
        <v>0</v>
      </c>
      <c r="P18" s="79">
        <v>390</v>
      </c>
      <c r="Q18" s="79">
        <v>60</v>
      </c>
      <c r="R18" s="52">
        <v>565</v>
      </c>
      <c r="S18" s="52">
        <v>116</v>
      </c>
      <c r="T18" s="52">
        <v>0</v>
      </c>
      <c r="U18" s="55">
        <f t="shared" si="2"/>
        <v>681</v>
      </c>
      <c r="V18" s="23">
        <v>0</v>
      </c>
      <c r="W18" s="23">
        <v>0</v>
      </c>
      <c r="X18" s="23">
        <v>0</v>
      </c>
      <c r="Y18" s="55">
        <f t="shared" si="3"/>
        <v>9</v>
      </c>
      <c r="Z18" s="9">
        <f t="shared" si="6"/>
        <v>14624</v>
      </c>
      <c r="AB18" s="8"/>
      <c r="AC18" s="17"/>
      <c r="AD18" s="17"/>
      <c r="AE18" s="9"/>
      <c r="AF18" s="61"/>
    </row>
    <row r="19" spans="1:38" ht="19.899999999999999" customHeight="1" x14ac:dyDescent="0.25">
      <c r="A19" s="37">
        <v>14</v>
      </c>
      <c r="B19" s="37">
        <f t="shared" si="0"/>
        <v>4</v>
      </c>
      <c r="C19" s="37">
        <v>0</v>
      </c>
      <c r="D19" s="37">
        <v>0</v>
      </c>
      <c r="E19" s="37">
        <v>3</v>
      </c>
      <c r="F19" s="37">
        <v>1</v>
      </c>
      <c r="G19" s="37">
        <v>0</v>
      </c>
      <c r="H19" s="37">
        <v>3</v>
      </c>
      <c r="I19" s="56">
        <f t="shared" si="4"/>
        <v>3</v>
      </c>
      <c r="J19" s="39">
        <v>150</v>
      </c>
      <c r="K19" s="55">
        <f t="shared" si="1"/>
        <v>170</v>
      </c>
      <c r="L19" s="50">
        <v>0</v>
      </c>
      <c r="M19" s="50">
        <v>0</v>
      </c>
      <c r="N19" s="50">
        <v>0</v>
      </c>
      <c r="O19" s="63">
        <f t="shared" si="5"/>
        <v>0</v>
      </c>
      <c r="P19" s="79">
        <v>480</v>
      </c>
      <c r="Q19" s="79">
        <v>20</v>
      </c>
      <c r="R19" s="52">
        <v>520</v>
      </c>
      <c r="S19" s="52">
        <v>230</v>
      </c>
      <c r="T19" s="52">
        <v>0</v>
      </c>
      <c r="U19" s="55">
        <f t="shared" si="2"/>
        <v>750</v>
      </c>
      <c r="V19" s="23">
        <v>0</v>
      </c>
      <c r="W19" s="23">
        <v>0</v>
      </c>
      <c r="X19" s="23">
        <v>20</v>
      </c>
      <c r="Y19" s="55">
        <f t="shared" si="3"/>
        <v>7</v>
      </c>
      <c r="Z19" s="9">
        <f t="shared" si="6"/>
        <v>14624</v>
      </c>
      <c r="AB19" s="8"/>
      <c r="AC19" s="46"/>
      <c r="AD19" s="11"/>
      <c r="AE19" s="17"/>
      <c r="AF19" s="61"/>
    </row>
    <row r="20" spans="1:38" ht="19.899999999999999" customHeight="1" x14ac:dyDescent="0.25">
      <c r="A20" s="37">
        <v>15</v>
      </c>
      <c r="B20" s="37">
        <f t="shared" si="0"/>
        <v>4</v>
      </c>
      <c r="C20" s="37">
        <v>2</v>
      </c>
      <c r="D20" s="37">
        <v>0</v>
      </c>
      <c r="E20" s="37">
        <v>3</v>
      </c>
      <c r="F20" s="37">
        <v>1</v>
      </c>
      <c r="G20" s="37">
        <v>1</v>
      </c>
      <c r="H20" s="37">
        <v>3</v>
      </c>
      <c r="I20" s="56">
        <f t="shared" si="4"/>
        <v>4</v>
      </c>
      <c r="J20" s="39">
        <v>125</v>
      </c>
      <c r="K20" s="55">
        <f t="shared" si="1"/>
        <v>125</v>
      </c>
      <c r="L20" s="50">
        <v>120</v>
      </c>
      <c r="M20" s="50">
        <v>0</v>
      </c>
      <c r="N20" s="50">
        <v>0</v>
      </c>
      <c r="O20" s="63">
        <f t="shared" si="5"/>
        <v>120</v>
      </c>
      <c r="P20" s="79">
        <v>285</v>
      </c>
      <c r="Q20" s="79">
        <v>0</v>
      </c>
      <c r="R20" s="52">
        <v>520</v>
      </c>
      <c r="S20" s="52">
        <v>355</v>
      </c>
      <c r="T20" s="52">
        <v>0</v>
      </c>
      <c r="U20" s="55">
        <f t="shared" si="2"/>
        <v>875</v>
      </c>
      <c r="V20" s="23">
        <v>0</v>
      </c>
      <c r="W20" s="23">
        <v>0</v>
      </c>
      <c r="X20" s="23">
        <v>0</v>
      </c>
      <c r="Y20" s="55">
        <f t="shared" si="3"/>
        <v>8</v>
      </c>
      <c r="Z20" s="9">
        <f t="shared" si="6"/>
        <v>14504</v>
      </c>
      <c r="AB20" s="109" t="s">
        <v>2</v>
      </c>
      <c r="AC20" s="110"/>
      <c r="AD20" s="28"/>
      <c r="AE20" s="23">
        <f>SUM(AE7:AE19)</f>
        <v>19348</v>
      </c>
      <c r="AF20" s="18"/>
    </row>
    <row r="21" spans="1:38" ht="19.899999999999999" customHeight="1" x14ac:dyDescent="0.25">
      <c r="A21" s="37">
        <v>16</v>
      </c>
      <c r="B21" s="37">
        <f t="shared" si="0"/>
        <v>5</v>
      </c>
      <c r="C21" s="37">
        <v>3</v>
      </c>
      <c r="D21" s="37">
        <v>1</v>
      </c>
      <c r="E21" s="37">
        <v>4</v>
      </c>
      <c r="F21" s="37">
        <v>0</v>
      </c>
      <c r="G21" s="37">
        <v>1</v>
      </c>
      <c r="H21" s="37">
        <v>4</v>
      </c>
      <c r="I21" s="56">
        <f t="shared" si="4"/>
        <v>5</v>
      </c>
      <c r="J21" s="39">
        <v>254</v>
      </c>
      <c r="K21" s="55">
        <f t="shared" si="1"/>
        <v>254</v>
      </c>
      <c r="L21" s="50">
        <v>240</v>
      </c>
      <c r="M21" s="50">
        <v>6</v>
      </c>
      <c r="N21" s="50">
        <v>0</v>
      </c>
      <c r="O21" s="63">
        <f t="shared" si="5"/>
        <v>246</v>
      </c>
      <c r="P21" s="79">
        <v>330</v>
      </c>
      <c r="Q21" s="79">
        <v>0</v>
      </c>
      <c r="R21" s="52">
        <v>536</v>
      </c>
      <c r="S21" s="52">
        <v>564</v>
      </c>
      <c r="T21" s="52">
        <v>0</v>
      </c>
      <c r="U21" s="55">
        <f t="shared" si="2"/>
        <v>1100</v>
      </c>
      <c r="V21" s="23">
        <v>0</v>
      </c>
      <c r="W21" s="23">
        <v>0</v>
      </c>
      <c r="X21" s="23">
        <v>0</v>
      </c>
      <c r="Y21" s="55">
        <f t="shared" si="3"/>
        <v>10</v>
      </c>
      <c r="Z21" s="9">
        <f t="shared" si="6"/>
        <v>14258</v>
      </c>
      <c r="AB21" s="111" t="s">
        <v>37</v>
      </c>
      <c r="AC21" s="112"/>
      <c r="AD21" s="29"/>
      <c r="AE21" s="16"/>
      <c r="AF21" s="18"/>
      <c r="AG21" s="47"/>
      <c r="AH21" s="115"/>
      <c r="AI21" s="115"/>
      <c r="AJ21" s="115"/>
      <c r="AK21" s="115"/>
      <c r="AL21" s="115"/>
    </row>
    <row r="22" spans="1:38" ht="19.899999999999999" customHeight="1" x14ac:dyDescent="0.25">
      <c r="A22" s="37">
        <v>17</v>
      </c>
      <c r="B22" s="37">
        <f t="shared" si="0"/>
        <v>5</v>
      </c>
      <c r="C22" s="37">
        <v>2</v>
      </c>
      <c r="D22" s="37">
        <v>2</v>
      </c>
      <c r="E22" s="37">
        <v>3</v>
      </c>
      <c r="F22" s="37">
        <v>0</v>
      </c>
      <c r="G22" s="37">
        <v>1</v>
      </c>
      <c r="H22" s="37">
        <v>1</v>
      </c>
      <c r="I22" s="56">
        <f t="shared" si="4"/>
        <v>2</v>
      </c>
      <c r="J22" s="39">
        <v>126</v>
      </c>
      <c r="K22" s="55">
        <f t="shared" si="1"/>
        <v>126</v>
      </c>
      <c r="L22" s="50">
        <v>60</v>
      </c>
      <c r="M22" s="50">
        <v>134</v>
      </c>
      <c r="N22" s="50">
        <v>0</v>
      </c>
      <c r="O22" s="63">
        <f t="shared" si="5"/>
        <v>204</v>
      </c>
      <c r="P22" s="79">
        <v>60</v>
      </c>
      <c r="Q22" s="79">
        <v>0</v>
      </c>
      <c r="R22" s="52">
        <v>134</v>
      </c>
      <c r="S22" s="52">
        <v>170</v>
      </c>
      <c r="T22" s="52">
        <v>0</v>
      </c>
      <c r="U22" s="55">
        <f t="shared" si="2"/>
        <v>438</v>
      </c>
      <c r="V22" s="23">
        <v>10</v>
      </c>
      <c r="W22" s="23">
        <v>134</v>
      </c>
      <c r="X22" s="23">
        <v>0</v>
      </c>
      <c r="Y22" s="55">
        <f t="shared" si="3"/>
        <v>7</v>
      </c>
      <c r="Z22" s="9">
        <f t="shared" si="6"/>
        <v>14054</v>
      </c>
      <c r="AB22" s="91" t="s">
        <v>2</v>
      </c>
      <c r="AC22" s="93"/>
      <c r="AD22" s="27"/>
      <c r="AE22" s="24">
        <f>SUM(AE20+AE21)</f>
        <v>19348</v>
      </c>
      <c r="AF22" s="61"/>
      <c r="AI22" s="7"/>
      <c r="AJ22" s="13"/>
      <c r="AL22" s="12"/>
    </row>
    <row r="23" spans="1:38" ht="19.899999999999999" customHeight="1" x14ac:dyDescent="0.25">
      <c r="A23" s="37">
        <v>18</v>
      </c>
      <c r="B23" s="37">
        <f t="shared" si="0"/>
        <v>4</v>
      </c>
      <c r="C23" s="37">
        <v>2</v>
      </c>
      <c r="D23" s="37">
        <v>1</v>
      </c>
      <c r="E23" s="37">
        <v>3</v>
      </c>
      <c r="F23" s="37">
        <v>0</v>
      </c>
      <c r="G23" s="37">
        <v>0</v>
      </c>
      <c r="H23" s="37">
        <v>1</v>
      </c>
      <c r="I23" s="56">
        <f t="shared" si="4"/>
        <v>1</v>
      </c>
      <c r="J23" s="39">
        <v>200</v>
      </c>
      <c r="K23" s="55">
        <f t="shared" si="1"/>
        <v>200</v>
      </c>
      <c r="L23" s="50">
        <v>0</v>
      </c>
      <c r="M23" s="50">
        <v>0</v>
      </c>
      <c r="N23" s="50">
        <v>0</v>
      </c>
      <c r="O23" s="63">
        <f t="shared" si="5"/>
        <v>0</v>
      </c>
      <c r="P23" s="79">
        <v>30</v>
      </c>
      <c r="Q23" s="79">
        <v>0</v>
      </c>
      <c r="R23" s="52">
        <v>245</v>
      </c>
      <c r="S23" s="52">
        <v>62</v>
      </c>
      <c r="T23" s="52">
        <v>0</v>
      </c>
      <c r="U23" s="55">
        <f t="shared" si="2"/>
        <v>307</v>
      </c>
      <c r="V23" s="23">
        <v>0</v>
      </c>
      <c r="W23" s="23">
        <v>0</v>
      </c>
      <c r="X23" s="23">
        <v>0</v>
      </c>
      <c r="Y23" s="55">
        <f t="shared" si="3"/>
        <v>5</v>
      </c>
      <c r="Z23" s="9">
        <f t="shared" si="6"/>
        <v>14054</v>
      </c>
      <c r="AC23" s="13"/>
      <c r="AD23" s="13"/>
      <c r="AI23" s="7"/>
    </row>
    <row r="24" spans="1:38" ht="19.899999999999999" customHeight="1" x14ac:dyDescent="0.25">
      <c r="A24" s="37">
        <v>19</v>
      </c>
      <c r="B24" s="37">
        <f t="shared" si="0"/>
        <v>3</v>
      </c>
      <c r="C24" s="37">
        <v>1</v>
      </c>
      <c r="D24" s="37">
        <v>1</v>
      </c>
      <c r="E24" s="37">
        <v>2</v>
      </c>
      <c r="F24" s="37">
        <v>0</v>
      </c>
      <c r="G24" s="37">
        <v>0</v>
      </c>
      <c r="H24" s="37">
        <v>0</v>
      </c>
      <c r="I24" s="56">
        <f t="shared" si="4"/>
        <v>0</v>
      </c>
      <c r="J24" s="39">
        <v>155</v>
      </c>
      <c r="K24" s="55">
        <f t="shared" si="1"/>
        <v>155</v>
      </c>
      <c r="L24" s="50">
        <v>0</v>
      </c>
      <c r="M24" s="50">
        <v>71</v>
      </c>
      <c r="N24" s="50">
        <v>0</v>
      </c>
      <c r="O24" s="63">
        <f t="shared" si="5"/>
        <v>71</v>
      </c>
      <c r="P24" s="79">
        <v>0</v>
      </c>
      <c r="Q24" s="79">
        <v>0</v>
      </c>
      <c r="R24" s="52">
        <v>80</v>
      </c>
      <c r="S24" s="52">
        <v>62</v>
      </c>
      <c r="T24" s="52">
        <v>0</v>
      </c>
      <c r="U24" s="55">
        <f t="shared" si="2"/>
        <v>142</v>
      </c>
      <c r="V24" s="23">
        <v>0</v>
      </c>
      <c r="W24" s="23">
        <v>0</v>
      </c>
      <c r="X24" s="23">
        <v>0</v>
      </c>
      <c r="Y24" s="55">
        <f t="shared" si="3"/>
        <v>3</v>
      </c>
      <c r="Z24" s="9">
        <f t="shared" si="6"/>
        <v>13983</v>
      </c>
      <c r="AC24" s="13"/>
      <c r="AD24" s="13"/>
      <c r="AE24" s="13"/>
      <c r="AF24" s="13"/>
      <c r="AI24" s="7"/>
      <c r="AL24" s="12"/>
    </row>
    <row r="25" spans="1:38" ht="46.5" customHeight="1" x14ac:dyDescent="0.25">
      <c r="A25" s="37">
        <v>20</v>
      </c>
      <c r="B25" s="37">
        <f>SUM(D25:F25)</f>
        <v>0</v>
      </c>
      <c r="C25" s="37"/>
      <c r="D25" s="37"/>
      <c r="E25" s="37"/>
      <c r="F25" s="37"/>
      <c r="G25" s="37"/>
      <c r="H25" s="37"/>
      <c r="I25" s="56">
        <f t="shared" si="4"/>
        <v>0</v>
      </c>
      <c r="J25" s="39"/>
      <c r="K25" s="55">
        <f t="shared" si="1"/>
        <v>0</v>
      </c>
      <c r="L25" s="50"/>
      <c r="M25" s="50"/>
      <c r="N25" s="50"/>
      <c r="O25" s="63">
        <f t="shared" si="5"/>
        <v>0</v>
      </c>
      <c r="P25" s="79"/>
      <c r="Q25" s="79"/>
      <c r="R25" s="52"/>
      <c r="S25" s="52"/>
      <c r="T25" s="52"/>
      <c r="U25" s="55">
        <f t="shared" si="2"/>
        <v>0</v>
      </c>
      <c r="V25" s="23"/>
      <c r="W25" s="23"/>
      <c r="X25" s="23"/>
      <c r="Y25" s="55">
        <f t="shared" si="3"/>
        <v>0</v>
      </c>
      <c r="Z25" s="9">
        <f t="shared" si="6"/>
        <v>13983</v>
      </c>
      <c r="AB25" s="15" t="s">
        <v>13</v>
      </c>
      <c r="AC25" s="43" t="s">
        <v>16</v>
      </c>
      <c r="AD25" s="43" t="s">
        <v>9</v>
      </c>
      <c r="AE25" s="33" t="s">
        <v>14</v>
      </c>
      <c r="AF25" s="43" t="s">
        <v>46</v>
      </c>
      <c r="AG25" s="41" t="s">
        <v>15</v>
      </c>
      <c r="AH25" s="42" t="s">
        <v>47</v>
      </c>
      <c r="AI25" s="42" t="s">
        <v>36</v>
      </c>
      <c r="AJ25" s="30" t="s">
        <v>19</v>
      </c>
      <c r="AK25" s="15" t="s">
        <v>17</v>
      </c>
      <c r="AL25" s="59" t="s">
        <v>18</v>
      </c>
    </row>
    <row r="26" spans="1:38" ht="19.899999999999999" customHeight="1" x14ac:dyDescent="0.25">
      <c r="A26" s="37">
        <v>21</v>
      </c>
      <c r="B26" s="37">
        <f t="shared" ref="B26:B36" si="7">SUM(D26:F26)</f>
        <v>0</v>
      </c>
      <c r="C26" s="37"/>
      <c r="D26" s="37"/>
      <c r="E26" s="37"/>
      <c r="F26" s="37"/>
      <c r="G26" s="37"/>
      <c r="H26" s="37"/>
      <c r="I26" s="56">
        <f t="shared" si="4"/>
        <v>0</v>
      </c>
      <c r="J26" s="39"/>
      <c r="K26" s="55">
        <f t="shared" si="1"/>
        <v>0</v>
      </c>
      <c r="L26" s="50"/>
      <c r="M26" s="50"/>
      <c r="N26" s="50"/>
      <c r="O26" s="63">
        <f t="shared" si="5"/>
        <v>0</v>
      </c>
      <c r="P26" s="79"/>
      <c r="Q26" s="79"/>
      <c r="R26" s="52"/>
      <c r="S26" s="52"/>
      <c r="T26" s="52"/>
      <c r="U26" s="55">
        <f t="shared" si="2"/>
        <v>0</v>
      </c>
      <c r="V26" s="23"/>
      <c r="W26" s="23"/>
      <c r="X26" s="23"/>
      <c r="Y26" s="55">
        <f t="shared" si="3"/>
        <v>0</v>
      </c>
      <c r="Z26" s="9">
        <f t="shared" si="6"/>
        <v>13983</v>
      </c>
      <c r="AB26" s="14"/>
      <c r="AC26" s="17"/>
      <c r="AD26" s="11"/>
      <c r="AE26" s="17"/>
      <c r="AF26" s="17"/>
      <c r="AG26" s="17"/>
      <c r="AH26" s="17"/>
      <c r="AI26" s="17">
        <f>AD26-AH26</f>
        <v>0</v>
      </c>
      <c r="AJ26" s="9">
        <f>SUM(AE26:AG26)</f>
        <v>0</v>
      </c>
      <c r="AK26" s="9">
        <f t="shared" ref="AK26:AK35" si="8">SUM(AC26-AJ26)</f>
        <v>0</v>
      </c>
      <c r="AL26" s="9">
        <f>SUM(AK26+AF26)</f>
        <v>0</v>
      </c>
    </row>
    <row r="27" spans="1:38" ht="19.899999999999999" customHeight="1" x14ac:dyDescent="0.25">
      <c r="A27" s="37">
        <v>22</v>
      </c>
      <c r="B27" s="37">
        <f t="shared" si="7"/>
        <v>0</v>
      </c>
      <c r="C27" s="37"/>
      <c r="D27" s="37"/>
      <c r="E27" s="37"/>
      <c r="F27" s="37"/>
      <c r="G27" s="37"/>
      <c r="H27" s="37"/>
      <c r="I27" s="56">
        <f t="shared" si="4"/>
        <v>0</v>
      </c>
      <c r="J27" s="39"/>
      <c r="K27" s="55">
        <f t="shared" si="1"/>
        <v>0</v>
      </c>
      <c r="L27" s="50"/>
      <c r="M27" s="50"/>
      <c r="N27" s="50"/>
      <c r="O27" s="63">
        <f t="shared" si="5"/>
        <v>0</v>
      </c>
      <c r="P27" s="79"/>
      <c r="Q27" s="79"/>
      <c r="R27" s="52"/>
      <c r="S27" s="52"/>
      <c r="T27" s="52"/>
      <c r="U27" s="55">
        <f t="shared" si="2"/>
        <v>0</v>
      </c>
      <c r="V27" s="23"/>
      <c r="W27" s="23"/>
      <c r="X27" s="23"/>
      <c r="Y27" s="55">
        <f t="shared" si="3"/>
        <v>0</v>
      </c>
      <c r="Z27" s="9">
        <f t="shared" si="6"/>
        <v>13983</v>
      </c>
      <c r="AB27" s="14"/>
      <c r="AC27" s="17"/>
      <c r="AD27" s="11"/>
      <c r="AE27" s="17"/>
      <c r="AF27" s="17"/>
      <c r="AG27" s="17"/>
      <c r="AH27" s="17"/>
      <c r="AI27" s="17">
        <f t="shared" ref="AI27:AI35" si="9">AD27-AH27</f>
        <v>0</v>
      </c>
      <c r="AJ27" s="9">
        <f t="shared" ref="AJ27:AJ35" si="10">SUM(AE27:AG27)</f>
        <v>0</v>
      </c>
      <c r="AK27" s="9">
        <f t="shared" si="8"/>
        <v>0</v>
      </c>
      <c r="AL27" s="9">
        <f t="shared" ref="AL27:AL35" si="11">SUM(AK27+AF27)</f>
        <v>0</v>
      </c>
    </row>
    <row r="28" spans="1:38" ht="19.899999999999999" customHeight="1" x14ac:dyDescent="0.25">
      <c r="A28" s="37">
        <v>23</v>
      </c>
      <c r="B28" s="37">
        <f t="shared" si="7"/>
        <v>0</v>
      </c>
      <c r="C28" s="37"/>
      <c r="D28" s="37"/>
      <c r="E28" s="37"/>
      <c r="F28" s="37"/>
      <c r="G28" s="37"/>
      <c r="H28" s="37"/>
      <c r="I28" s="56">
        <f>SUM(G28+H28)</f>
        <v>0</v>
      </c>
      <c r="J28" s="39"/>
      <c r="K28" s="55">
        <f>SUM(J28+X28)</f>
        <v>0</v>
      </c>
      <c r="L28" s="50"/>
      <c r="M28" s="50"/>
      <c r="N28" s="50"/>
      <c r="O28" s="63">
        <f t="shared" si="5"/>
        <v>0</v>
      </c>
      <c r="P28" s="79"/>
      <c r="Q28" s="79"/>
      <c r="R28" s="52"/>
      <c r="S28" s="52"/>
      <c r="T28" s="52"/>
      <c r="U28" s="55">
        <f>SUM(R28+S28+T28+W28)</f>
        <v>0</v>
      </c>
      <c r="V28" s="23"/>
      <c r="W28" s="23"/>
      <c r="X28" s="23"/>
      <c r="Y28" s="55">
        <f>SUM(B28+I28)</f>
        <v>0</v>
      </c>
      <c r="Z28" s="9">
        <f t="shared" si="6"/>
        <v>13983</v>
      </c>
      <c r="AB28" s="14"/>
      <c r="AC28" s="17"/>
      <c r="AD28" s="11"/>
      <c r="AE28" s="17"/>
      <c r="AF28" s="17"/>
      <c r="AG28" s="17"/>
      <c r="AH28" s="17"/>
      <c r="AI28" s="17">
        <f t="shared" si="9"/>
        <v>0</v>
      </c>
      <c r="AJ28" s="9">
        <f t="shared" si="10"/>
        <v>0</v>
      </c>
      <c r="AK28" s="9">
        <f>SUM(AC28-AJ28)</f>
        <v>0</v>
      </c>
      <c r="AL28" s="9">
        <f t="shared" si="11"/>
        <v>0</v>
      </c>
    </row>
    <row r="29" spans="1:38" ht="19.899999999999999" customHeight="1" x14ac:dyDescent="0.25">
      <c r="A29" s="37">
        <v>24</v>
      </c>
      <c r="B29" s="37">
        <f t="shared" si="7"/>
        <v>0</v>
      </c>
      <c r="C29" s="37"/>
      <c r="D29" s="37"/>
      <c r="E29" s="37"/>
      <c r="F29" s="37"/>
      <c r="G29" s="37"/>
      <c r="H29" s="37"/>
      <c r="I29" s="56">
        <f>SUM(G29+H29)</f>
        <v>0</v>
      </c>
      <c r="J29" s="39"/>
      <c r="K29" s="55">
        <f>SUM(J29+X29)</f>
        <v>0</v>
      </c>
      <c r="L29" s="50"/>
      <c r="M29" s="50"/>
      <c r="N29" s="50"/>
      <c r="O29" s="63">
        <f t="shared" si="5"/>
        <v>0</v>
      </c>
      <c r="P29" s="79"/>
      <c r="Q29" s="79"/>
      <c r="R29" s="52"/>
      <c r="S29" s="52"/>
      <c r="T29" s="52"/>
      <c r="U29" s="55">
        <f>SUM(R29+S29+T29+W29)</f>
        <v>0</v>
      </c>
      <c r="V29" s="23"/>
      <c r="W29" s="23"/>
      <c r="X29" s="23"/>
      <c r="Y29" s="55">
        <f>SUM(B29+I29)</f>
        <v>0</v>
      </c>
      <c r="Z29" s="9">
        <f t="shared" si="6"/>
        <v>13983</v>
      </c>
      <c r="AB29" s="14"/>
      <c r="AC29" s="17"/>
      <c r="AD29" s="11"/>
      <c r="AE29" s="17"/>
      <c r="AF29" s="17"/>
      <c r="AG29" s="17"/>
      <c r="AH29" s="17"/>
      <c r="AI29" s="17">
        <f t="shared" si="9"/>
        <v>0</v>
      </c>
      <c r="AJ29" s="9">
        <f t="shared" si="10"/>
        <v>0</v>
      </c>
      <c r="AK29" s="9">
        <f t="shared" si="8"/>
        <v>0</v>
      </c>
      <c r="AL29" s="9">
        <f t="shared" si="11"/>
        <v>0</v>
      </c>
    </row>
    <row r="30" spans="1:38" ht="19.899999999999999" customHeight="1" x14ac:dyDescent="0.25">
      <c r="A30" s="37">
        <v>25</v>
      </c>
      <c r="B30" s="37">
        <f t="shared" si="7"/>
        <v>0</v>
      </c>
      <c r="C30" s="37"/>
      <c r="D30" s="37"/>
      <c r="E30" s="37"/>
      <c r="F30" s="37"/>
      <c r="G30" s="37"/>
      <c r="H30" s="37"/>
      <c r="I30" s="56">
        <f>SUM(G30+H30)</f>
        <v>0</v>
      </c>
      <c r="J30" s="39"/>
      <c r="K30" s="55">
        <f>SUM(J30+X30)</f>
        <v>0</v>
      </c>
      <c r="L30" s="50"/>
      <c r="M30" s="50"/>
      <c r="N30" s="50"/>
      <c r="O30" s="63">
        <f t="shared" si="5"/>
        <v>0</v>
      </c>
      <c r="P30" s="79"/>
      <c r="Q30" s="79"/>
      <c r="R30" s="52"/>
      <c r="S30" s="52"/>
      <c r="T30" s="52"/>
      <c r="U30" s="55">
        <f>SUM(R30+S30+T30+W30)</f>
        <v>0</v>
      </c>
      <c r="V30" s="23"/>
      <c r="W30" s="23"/>
      <c r="X30" s="23"/>
      <c r="Y30" s="55">
        <f>SUM(B30+I30)</f>
        <v>0</v>
      </c>
      <c r="Z30" s="9">
        <f t="shared" si="6"/>
        <v>13983</v>
      </c>
      <c r="AB30" s="14"/>
      <c r="AC30" s="17"/>
      <c r="AD30" s="17"/>
      <c r="AE30" s="17"/>
      <c r="AF30" s="17"/>
      <c r="AG30" s="17"/>
      <c r="AH30" s="17"/>
      <c r="AI30" s="17">
        <f t="shared" si="9"/>
        <v>0</v>
      </c>
      <c r="AJ30" s="9">
        <f t="shared" si="10"/>
        <v>0</v>
      </c>
      <c r="AK30" s="9">
        <f t="shared" si="8"/>
        <v>0</v>
      </c>
      <c r="AL30" s="9">
        <f t="shared" si="11"/>
        <v>0</v>
      </c>
    </row>
    <row r="31" spans="1:38" ht="19.899999999999999" customHeight="1" x14ac:dyDescent="0.25">
      <c r="A31" s="37">
        <v>26</v>
      </c>
      <c r="B31" s="37">
        <f t="shared" si="7"/>
        <v>0</v>
      </c>
      <c r="C31" s="37"/>
      <c r="D31" s="37"/>
      <c r="E31" s="37"/>
      <c r="F31" s="37"/>
      <c r="G31" s="37"/>
      <c r="H31" s="37"/>
      <c r="I31" s="56">
        <f>SUM(G31+H31)</f>
        <v>0</v>
      </c>
      <c r="J31" s="39"/>
      <c r="K31" s="55">
        <f>SUM(J31+X31)</f>
        <v>0</v>
      </c>
      <c r="L31" s="50"/>
      <c r="M31" s="50"/>
      <c r="N31" s="50"/>
      <c r="O31" s="63">
        <f t="shared" si="5"/>
        <v>0</v>
      </c>
      <c r="P31" s="79"/>
      <c r="Q31" s="79"/>
      <c r="R31" s="52"/>
      <c r="S31" s="52"/>
      <c r="T31" s="52"/>
      <c r="U31" s="55">
        <f>SUM(R31+S31+T31+W31)</f>
        <v>0</v>
      </c>
      <c r="V31" s="23"/>
      <c r="W31" s="23"/>
      <c r="X31" s="23"/>
      <c r="Y31" s="55">
        <f>SUM(B31+I31)</f>
        <v>0</v>
      </c>
      <c r="Z31" s="9">
        <f t="shared" si="6"/>
        <v>13983</v>
      </c>
      <c r="AB31" s="14"/>
      <c r="AC31" s="17"/>
      <c r="AD31" s="17"/>
      <c r="AE31" s="17"/>
      <c r="AF31" s="17"/>
      <c r="AG31" s="17"/>
      <c r="AH31" s="17"/>
      <c r="AI31" s="17">
        <f t="shared" si="9"/>
        <v>0</v>
      </c>
      <c r="AJ31" s="9">
        <f t="shared" si="10"/>
        <v>0</v>
      </c>
      <c r="AK31" s="9">
        <f t="shared" si="8"/>
        <v>0</v>
      </c>
      <c r="AL31" s="9">
        <f t="shared" si="11"/>
        <v>0</v>
      </c>
    </row>
    <row r="32" spans="1:38" ht="19.899999999999999" customHeight="1" x14ac:dyDescent="0.25">
      <c r="A32" s="37">
        <v>27</v>
      </c>
      <c r="B32" s="37">
        <f t="shared" si="7"/>
        <v>0</v>
      </c>
      <c r="C32" s="37"/>
      <c r="D32" s="37"/>
      <c r="E32" s="37"/>
      <c r="F32" s="37"/>
      <c r="G32" s="37"/>
      <c r="H32" s="37"/>
      <c r="I32" s="56">
        <f>SUM(G32+H32)</f>
        <v>0</v>
      </c>
      <c r="J32" s="39"/>
      <c r="K32" s="55">
        <f>SUM(J32+X32)</f>
        <v>0</v>
      </c>
      <c r="L32" s="50"/>
      <c r="M32" s="50"/>
      <c r="N32" s="50"/>
      <c r="O32" s="63">
        <f t="shared" si="5"/>
        <v>0</v>
      </c>
      <c r="P32" s="79"/>
      <c r="Q32" s="79"/>
      <c r="R32" s="52"/>
      <c r="S32" s="52"/>
      <c r="T32" s="52"/>
      <c r="U32" s="55">
        <f>SUM(R32+S32+T32+W32)</f>
        <v>0</v>
      </c>
      <c r="V32" s="23"/>
      <c r="W32" s="23"/>
      <c r="X32" s="23"/>
      <c r="Y32" s="55">
        <f>SUM(B32+I32)</f>
        <v>0</v>
      </c>
      <c r="Z32" s="9">
        <f t="shared" si="6"/>
        <v>13983</v>
      </c>
      <c r="AB32" s="14"/>
      <c r="AC32" s="17"/>
      <c r="AD32" s="17"/>
      <c r="AE32" s="17"/>
      <c r="AF32" s="17"/>
      <c r="AG32" s="17"/>
      <c r="AH32" s="17"/>
      <c r="AI32" s="17">
        <f t="shared" si="9"/>
        <v>0</v>
      </c>
      <c r="AJ32" s="9">
        <f t="shared" si="10"/>
        <v>0</v>
      </c>
      <c r="AK32" s="9">
        <f t="shared" si="8"/>
        <v>0</v>
      </c>
      <c r="AL32" s="9">
        <f t="shared" si="11"/>
        <v>0</v>
      </c>
    </row>
    <row r="33" spans="1:38" ht="19.899999999999999" customHeight="1" x14ac:dyDescent="0.25">
      <c r="A33" s="37">
        <v>28</v>
      </c>
      <c r="B33" s="37">
        <f t="shared" si="7"/>
        <v>0</v>
      </c>
      <c r="C33" s="37"/>
      <c r="D33" s="37"/>
      <c r="E33" s="37"/>
      <c r="F33" s="37"/>
      <c r="G33" s="37"/>
      <c r="H33" s="37"/>
      <c r="I33" s="56">
        <f t="shared" si="4"/>
        <v>0</v>
      </c>
      <c r="J33" s="39"/>
      <c r="K33" s="55">
        <f t="shared" si="1"/>
        <v>0</v>
      </c>
      <c r="L33" s="50"/>
      <c r="M33" s="50"/>
      <c r="N33" s="50"/>
      <c r="O33" s="63">
        <f t="shared" si="5"/>
        <v>0</v>
      </c>
      <c r="P33" s="79"/>
      <c r="Q33" s="79"/>
      <c r="R33" s="52"/>
      <c r="S33" s="52"/>
      <c r="T33" s="52"/>
      <c r="U33" s="55">
        <f t="shared" si="2"/>
        <v>0</v>
      </c>
      <c r="V33" s="23"/>
      <c r="W33" s="23"/>
      <c r="X33" s="23"/>
      <c r="Y33" s="55">
        <f t="shared" si="3"/>
        <v>0</v>
      </c>
      <c r="Z33" s="9">
        <f t="shared" si="6"/>
        <v>13983</v>
      </c>
      <c r="AB33" s="14"/>
      <c r="AC33" s="17"/>
      <c r="AD33" s="17"/>
      <c r="AE33" s="17"/>
      <c r="AF33" s="17"/>
      <c r="AG33" s="17"/>
      <c r="AH33" s="17"/>
      <c r="AI33" s="17">
        <f t="shared" si="9"/>
        <v>0</v>
      </c>
      <c r="AJ33" s="9">
        <f t="shared" si="10"/>
        <v>0</v>
      </c>
      <c r="AK33" s="9">
        <f t="shared" si="8"/>
        <v>0</v>
      </c>
      <c r="AL33" s="9">
        <f t="shared" si="11"/>
        <v>0</v>
      </c>
    </row>
    <row r="34" spans="1:38" ht="19.899999999999999" customHeight="1" x14ac:dyDescent="0.25">
      <c r="A34" s="37">
        <v>29</v>
      </c>
      <c r="B34" s="37">
        <f t="shared" si="7"/>
        <v>0</v>
      </c>
      <c r="C34" s="37"/>
      <c r="D34" s="37"/>
      <c r="E34" s="37"/>
      <c r="F34" s="37"/>
      <c r="G34" s="37"/>
      <c r="H34" s="37"/>
      <c r="I34" s="56">
        <f t="shared" si="4"/>
        <v>0</v>
      </c>
      <c r="J34" s="39"/>
      <c r="K34" s="55">
        <f t="shared" si="1"/>
        <v>0</v>
      </c>
      <c r="L34" s="50"/>
      <c r="M34" s="50"/>
      <c r="N34" s="50"/>
      <c r="O34" s="63">
        <f t="shared" si="5"/>
        <v>0</v>
      </c>
      <c r="P34" s="79"/>
      <c r="Q34" s="79"/>
      <c r="R34" s="52"/>
      <c r="S34" s="52"/>
      <c r="T34" s="52"/>
      <c r="U34" s="55">
        <f t="shared" si="2"/>
        <v>0</v>
      </c>
      <c r="V34" s="23"/>
      <c r="W34" s="23"/>
      <c r="X34" s="23"/>
      <c r="Y34" s="55">
        <f t="shared" si="3"/>
        <v>0</v>
      </c>
      <c r="Z34" s="9">
        <f t="shared" si="6"/>
        <v>13983</v>
      </c>
      <c r="AB34" s="14"/>
      <c r="AC34" s="17"/>
      <c r="AD34" s="17"/>
      <c r="AE34" s="17"/>
      <c r="AF34" s="17"/>
      <c r="AG34" s="17"/>
      <c r="AH34" s="17"/>
      <c r="AI34" s="17">
        <f t="shared" si="9"/>
        <v>0</v>
      </c>
      <c r="AJ34" s="9">
        <f t="shared" si="10"/>
        <v>0</v>
      </c>
      <c r="AK34" s="9">
        <f t="shared" si="8"/>
        <v>0</v>
      </c>
      <c r="AL34" s="9">
        <f t="shared" si="11"/>
        <v>0</v>
      </c>
    </row>
    <row r="35" spans="1:38" ht="19.899999999999999" customHeight="1" x14ac:dyDescent="0.25">
      <c r="A35" s="37">
        <v>30</v>
      </c>
      <c r="B35" s="37">
        <f t="shared" si="7"/>
        <v>0</v>
      </c>
      <c r="C35" s="37"/>
      <c r="D35" s="37"/>
      <c r="E35" s="37"/>
      <c r="F35" s="37"/>
      <c r="G35" s="37"/>
      <c r="H35" s="37"/>
      <c r="I35" s="56">
        <f t="shared" si="4"/>
        <v>0</v>
      </c>
      <c r="J35" s="39"/>
      <c r="K35" s="55">
        <f t="shared" si="1"/>
        <v>0</v>
      </c>
      <c r="L35" s="50"/>
      <c r="M35" s="50"/>
      <c r="N35" s="50"/>
      <c r="O35" s="63">
        <f t="shared" si="5"/>
        <v>0</v>
      </c>
      <c r="P35" s="79"/>
      <c r="Q35" s="79"/>
      <c r="R35" s="52"/>
      <c r="S35" s="52"/>
      <c r="T35" s="52"/>
      <c r="U35" s="55">
        <f t="shared" si="2"/>
        <v>0</v>
      </c>
      <c r="V35" s="23"/>
      <c r="W35" s="23"/>
      <c r="X35" s="23"/>
      <c r="Y35" s="55">
        <f t="shared" si="3"/>
        <v>0</v>
      </c>
      <c r="Z35" s="9">
        <f t="shared" si="6"/>
        <v>13983</v>
      </c>
      <c r="AB35" s="14"/>
      <c r="AC35" s="17"/>
      <c r="AD35" s="17"/>
      <c r="AE35" s="17"/>
      <c r="AF35" s="17"/>
      <c r="AG35" s="17"/>
      <c r="AH35" s="17"/>
      <c r="AI35" s="17">
        <f t="shared" si="9"/>
        <v>0</v>
      </c>
      <c r="AJ35" s="9">
        <f t="shared" si="10"/>
        <v>0</v>
      </c>
      <c r="AK35" s="9">
        <f t="shared" si="8"/>
        <v>0</v>
      </c>
      <c r="AL35" s="9">
        <f t="shared" si="11"/>
        <v>0</v>
      </c>
    </row>
    <row r="36" spans="1:38" ht="19.899999999999999" customHeight="1" x14ac:dyDescent="0.25">
      <c r="A36" s="37">
        <v>31</v>
      </c>
      <c r="B36" s="37">
        <f t="shared" si="7"/>
        <v>0</v>
      </c>
      <c r="C36" s="37"/>
      <c r="D36" s="37"/>
      <c r="E36" s="37"/>
      <c r="F36" s="37"/>
      <c r="G36" s="37"/>
      <c r="H36" s="37"/>
      <c r="I36" s="56">
        <f t="shared" si="4"/>
        <v>0</v>
      </c>
      <c r="J36" s="39"/>
      <c r="K36" s="55">
        <f t="shared" si="1"/>
        <v>0</v>
      </c>
      <c r="L36" s="50"/>
      <c r="M36" s="50"/>
      <c r="N36" s="50"/>
      <c r="O36" s="63">
        <f t="shared" si="5"/>
        <v>0</v>
      </c>
      <c r="P36" s="79"/>
      <c r="Q36" s="79"/>
      <c r="R36" s="52"/>
      <c r="S36" s="52"/>
      <c r="T36" s="52"/>
      <c r="U36" s="55">
        <f t="shared" si="2"/>
        <v>0</v>
      </c>
      <c r="V36" s="23"/>
      <c r="W36" s="23"/>
      <c r="X36" s="23"/>
      <c r="Y36" s="55">
        <f t="shared" si="3"/>
        <v>0</v>
      </c>
      <c r="Z36" s="9">
        <f t="shared" si="6"/>
        <v>13983</v>
      </c>
      <c r="AB36" s="14"/>
      <c r="AC36" s="17"/>
      <c r="AD36" s="17"/>
      <c r="AE36" s="17"/>
      <c r="AF36" s="17"/>
      <c r="AG36" s="17"/>
      <c r="AH36" s="17"/>
      <c r="AI36" s="17"/>
      <c r="AJ36" s="9"/>
      <c r="AK36" s="9"/>
      <c r="AL36" s="9"/>
    </row>
    <row r="37" spans="1:38" ht="19.899999999999999" customHeight="1" x14ac:dyDescent="0.25">
      <c r="A37" s="48" t="s">
        <v>2</v>
      </c>
      <c r="B37" s="19">
        <f t="shared" ref="B37" si="12">SUM(B6:B36)</f>
        <v>130</v>
      </c>
      <c r="C37" s="19">
        <f t="shared" ref="C37:Y37" si="13">SUM(C6:C36)</f>
        <v>33</v>
      </c>
      <c r="D37" s="19">
        <f t="shared" si="13"/>
        <v>31</v>
      </c>
      <c r="E37" s="19"/>
      <c r="F37" s="19"/>
      <c r="G37" s="19">
        <f t="shared" si="13"/>
        <v>3</v>
      </c>
      <c r="H37" s="19">
        <f t="shared" si="13"/>
        <v>54</v>
      </c>
      <c r="I37" s="19">
        <f t="shared" si="13"/>
        <v>57</v>
      </c>
      <c r="J37" s="19">
        <f t="shared" si="13"/>
        <v>2935</v>
      </c>
      <c r="K37" s="19">
        <f t="shared" si="13"/>
        <v>2970</v>
      </c>
      <c r="L37" s="19">
        <f t="shared" si="13"/>
        <v>420</v>
      </c>
      <c r="M37" s="19">
        <f t="shared" si="13"/>
        <v>2463</v>
      </c>
      <c r="N37" s="19"/>
      <c r="O37" s="19">
        <f t="shared" si="13"/>
        <v>5365</v>
      </c>
      <c r="P37" s="19">
        <f t="shared" si="13"/>
        <v>4665</v>
      </c>
      <c r="Q37" s="19">
        <f t="shared" si="13"/>
        <v>460</v>
      </c>
      <c r="R37" s="19">
        <f t="shared" si="13"/>
        <v>11826</v>
      </c>
      <c r="S37" s="19">
        <f t="shared" ref="S37:T37" si="14">SUM(S6:S36)</f>
        <v>10652</v>
      </c>
      <c r="T37" s="19">
        <f t="shared" si="14"/>
        <v>2600</v>
      </c>
      <c r="U37" s="19">
        <f t="shared" si="13"/>
        <v>25212</v>
      </c>
      <c r="V37" s="19">
        <f t="shared" si="13"/>
        <v>10</v>
      </c>
      <c r="W37" s="19">
        <f t="shared" si="13"/>
        <v>134</v>
      </c>
      <c r="X37" s="19">
        <f t="shared" si="13"/>
        <v>35</v>
      </c>
      <c r="Y37" s="19">
        <f t="shared" si="13"/>
        <v>187</v>
      </c>
      <c r="Z37" s="19"/>
      <c r="AB37" s="33" t="s">
        <v>2</v>
      </c>
      <c r="AC37" s="25">
        <f t="shared" ref="AC37:AL37" si="15">SUM(AC26:AC36)</f>
        <v>0</v>
      </c>
      <c r="AD37" s="25">
        <f>SUM(AD26:AD36)</f>
        <v>0</v>
      </c>
      <c r="AE37" s="25">
        <f t="shared" si="15"/>
        <v>0</v>
      </c>
      <c r="AF37" s="25"/>
      <c r="AG37" s="25">
        <f t="shared" si="15"/>
        <v>0</v>
      </c>
      <c r="AH37" s="25">
        <f t="shared" si="15"/>
        <v>0</v>
      </c>
      <c r="AI37" s="25">
        <f t="shared" si="15"/>
        <v>0</v>
      </c>
      <c r="AJ37" s="25">
        <f t="shared" si="15"/>
        <v>0</v>
      </c>
      <c r="AK37" s="25">
        <f t="shared" si="15"/>
        <v>0</v>
      </c>
      <c r="AL37" s="25">
        <f t="shared" si="15"/>
        <v>0</v>
      </c>
    </row>
    <row r="38" spans="1:38" s="10" customFormat="1" ht="19.899999999999999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18"/>
      <c r="M38" s="18"/>
      <c r="N38" s="18"/>
      <c r="O38" s="18"/>
      <c r="P38" s="18"/>
      <c r="Q38" s="18"/>
      <c r="R38" s="3"/>
      <c r="S38" s="3"/>
      <c r="T38" s="3"/>
      <c r="U38" s="18"/>
      <c r="V38" s="18"/>
      <c r="W38" s="18"/>
      <c r="X38" s="18"/>
      <c r="Y38" s="18"/>
      <c r="Z38" s="7"/>
      <c r="AA38"/>
      <c r="AC38" s="13"/>
      <c r="AD38" s="13"/>
      <c r="AG38"/>
      <c r="AH38" s="3"/>
      <c r="AI38" s="3"/>
      <c r="AK38" s="3"/>
      <c r="AL38" s="3"/>
    </row>
    <row r="39" spans="1:38" s="10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18"/>
      <c r="M39" s="18"/>
      <c r="N39" s="18"/>
      <c r="O39" s="18"/>
      <c r="P39" s="18"/>
      <c r="Q39" s="18"/>
      <c r="R39" s="3"/>
      <c r="S39" s="3"/>
      <c r="T39" s="3"/>
      <c r="U39" s="18"/>
      <c r="V39" s="18"/>
      <c r="W39" s="18"/>
      <c r="X39" s="18"/>
      <c r="Y39" s="18"/>
      <c r="Z39" s="7"/>
      <c r="AA39"/>
      <c r="AC39" s="13"/>
      <c r="AD39" s="13"/>
      <c r="AG39"/>
      <c r="AH39" s="3"/>
      <c r="AI39" s="3"/>
      <c r="AK39" s="3"/>
      <c r="AL39" s="3"/>
    </row>
    <row r="40" spans="1:38" s="10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18"/>
      <c r="M40" s="18"/>
      <c r="N40" s="18"/>
      <c r="O40" s="18"/>
      <c r="P40" s="18"/>
      <c r="Q40" s="18"/>
      <c r="R40" s="3"/>
      <c r="S40" s="3"/>
      <c r="T40" s="3"/>
      <c r="U40" s="18"/>
      <c r="V40" s="18"/>
      <c r="W40" s="18"/>
      <c r="X40" s="18"/>
      <c r="Y40" s="18"/>
      <c r="Z40" s="7"/>
      <c r="AA40"/>
      <c r="AC40" s="13"/>
      <c r="AD40" s="13"/>
      <c r="AG40"/>
      <c r="AH40" s="3"/>
      <c r="AI40" s="3"/>
      <c r="AK40" s="3"/>
      <c r="AL40" s="3"/>
    </row>
    <row r="41" spans="1:38" s="10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18"/>
      <c r="M41" s="18"/>
      <c r="N41" s="18"/>
      <c r="O41" s="18"/>
      <c r="P41" s="18"/>
      <c r="Q41" s="18"/>
      <c r="R41" s="3"/>
      <c r="S41" s="3"/>
      <c r="T41" s="3"/>
      <c r="U41" s="18"/>
      <c r="V41" s="18"/>
      <c r="W41" s="18"/>
      <c r="X41" s="67"/>
      <c r="Y41" s="67"/>
      <c r="Z41" s="67"/>
      <c r="AA41"/>
      <c r="AB41" s="61"/>
      <c r="AC41" s="13"/>
      <c r="AD41" s="13"/>
      <c r="AG41"/>
      <c r="AH41" s="3"/>
      <c r="AI41" s="3"/>
      <c r="AK41" s="3"/>
      <c r="AL41" s="3"/>
    </row>
    <row r="42" spans="1:38" s="10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18"/>
      <c r="M42" s="18"/>
      <c r="N42" s="18"/>
      <c r="O42" s="18"/>
      <c r="P42" s="18"/>
      <c r="Q42" s="18"/>
      <c r="R42" s="3"/>
      <c r="S42" s="3"/>
      <c r="T42" s="3"/>
      <c r="U42" s="18"/>
      <c r="V42" s="18"/>
      <c r="W42" s="18"/>
      <c r="X42" s="18"/>
      <c r="Y42" s="18"/>
      <c r="Z42" s="7"/>
      <c r="AA42"/>
      <c r="AB42" s="61"/>
      <c r="AC42" s="13"/>
      <c r="AD42" s="13"/>
      <c r="AG42"/>
      <c r="AH42" s="3"/>
      <c r="AI42" s="3"/>
      <c r="AK42" s="3"/>
      <c r="AL42" s="3"/>
    </row>
  </sheetData>
  <mergeCells count="13">
    <mergeCell ref="A3:Z3"/>
    <mergeCell ref="AA3:AH3"/>
    <mergeCell ref="AI3:AJ3"/>
    <mergeCell ref="A4:I4"/>
    <mergeCell ref="L4:U4"/>
    <mergeCell ref="V4:X4"/>
    <mergeCell ref="AB22:AC22"/>
    <mergeCell ref="AB5:AE5"/>
    <mergeCell ref="AH5:AJ5"/>
    <mergeCell ref="AB7:AD7"/>
    <mergeCell ref="AB20:AC20"/>
    <mergeCell ref="AB21:AC21"/>
    <mergeCell ref="AH21:AL21"/>
  </mergeCells>
  <dataValidations count="3">
    <dataValidation type="whole" operator="equal" allowBlank="1" showInputMessage="1" showErrorMessage="1" errorTitle="NÃO MUDAR!!" sqref="Y6:Y36 U6:U36 I6:I36 P27:Q36" xr:uid="{00000000-0002-0000-0500-000000000000}">
      <formula1>100000</formula1>
    </dataValidation>
    <dataValidation type="whole" operator="equal" allowBlank="1" showInputMessage="1" showErrorMessage="1" errorTitle="NÃO MUDAR!!" promptTitle="NÃO MUDAR!!" sqref="B37:J37 K6:K37 L37:Y37" xr:uid="{00000000-0002-0000-0500-000001000000}">
      <formula1>100000</formula1>
    </dataValidation>
    <dataValidation allowBlank="1" showInputMessage="1" showErrorMessage="1" sqref="J16" xr:uid="{00000000-0002-0000-0500-000002000000}"/>
  </dataValidations>
  <pageMargins left="0" right="0.11811023622047245" top="0.19685039370078741" bottom="0.19685039370078741" header="0.31496062992125984" footer="0.31496062992125984"/>
  <pageSetup paperSize="9"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42"/>
  <sheetViews>
    <sheetView topLeftCell="A13" zoomScale="80" zoomScaleNormal="80" workbookViewId="0">
      <selection activeCell="Q6" sqref="Q6"/>
    </sheetView>
  </sheetViews>
  <sheetFormatPr defaultRowHeight="15" x14ac:dyDescent="0.25"/>
  <cols>
    <col min="1" max="1" width="5" style="3" customWidth="1"/>
    <col min="2" max="2" width="6.7109375" style="3" bestFit="1" customWidth="1"/>
    <col min="3" max="8" width="6" style="3" customWidth="1"/>
    <col min="9" max="9" width="5.28515625" style="3" customWidth="1"/>
    <col min="10" max="11" width="6" style="3" bestFit="1" customWidth="1"/>
    <col min="12" max="12" width="7.140625" style="18" bestFit="1" customWidth="1"/>
    <col min="13" max="13" width="6.28515625" style="18" customWidth="1"/>
    <col min="14" max="14" width="9.140625" style="18" customWidth="1"/>
    <col min="15" max="15" width="6.5703125" style="18" customWidth="1"/>
    <col min="16" max="16" width="7.7109375" style="18" customWidth="1"/>
    <col min="17" max="17" width="7.7109375" style="3" bestFit="1" customWidth="1"/>
    <col min="18" max="18" width="7.140625" style="3" bestFit="1" customWidth="1"/>
    <col min="19" max="19" width="6" style="3" bestFit="1" customWidth="1"/>
    <col min="20" max="20" width="7.28515625" style="18" customWidth="1"/>
    <col min="21" max="24" width="6.28515625" style="18" customWidth="1"/>
    <col min="25" max="25" width="12.5703125" style="7" customWidth="1"/>
    <col min="26" max="26" width="0.7109375" customWidth="1"/>
    <col min="27" max="27" width="13.140625" style="10" customWidth="1"/>
    <col min="28" max="28" width="13.85546875" style="10" customWidth="1"/>
    <col min="29" max="29" width="9.5703125" style="10" customWidth="1"/>
    <col min="30" max="30" width="9.140625" style="10" customWidth="1"/>
    <col min="31" max="31" width="6.7109375" style="10" customWidth="1"/>
    <col min="32" max="32" width="7.140625" customWidth="1"/>
    <col min="33" max="33" width="13.5703125" style="3" customWidth="1"/>
    <col min="34" max="34" width="12.7109375" style="3" customWidth="1"/>
    <col min="35" max="35" width="9.140625" style="10" customWidth="1"/>
    <col min="36" max="36" width="9.85546875" style="3" customWidth="1"/>
    <col min="37" max="37" width="10.5703125" style="3" customWidth="1"/>
  </cols>
  <sheetData>
    <row r="1" spans="1:35" ht="39" customHeight="1" x14ac:dyDescent="0.25"/>
    <row r="2" spans="1:35" ht="21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35" ht="36.6" customHeight="1" thickTop="1" thickBot="1" x14ac:dyDescent="0.3">
      <c r="A3" s="91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3"/>
      <c r="Z3" s="94"/>
      <c r="AA3" s="94"/>
      <c r="AB3" s="94"/>
      <c r="AC3" s="94"/>
      <c r="AD3" s="94"/>
      <c r="AE3" s="94"/>
      <c r="AF3" s="94"/>
      <c r="AG3" s="95"/>
      <c r="AH3" s="104" t="s">
        <v>61</v>
      </c>
      <c r="AI3" s="105"/>
    </row>
    <row r="4" spans="1:35" ht="26.25" customHeight="1" thickTop="1" x14ac:dyDescent="0.25">
      <c r="A4" s="101" t="s">
        <v>30</v>
      </c>
      <c r="B4" s="102"/>
      <c r="C4" s="102"/>
      <c r="D4" s="102"/>
      <c r="E4" s="102"/>
      <c r="F4" s="102"/>
      <c r="G4" s="102"/>
      <c r="H4" s="102"/>
      <c r="I4" s="102"/>
      <c r="J4" s="40"/>
      <c r="K4" s="44"/>
      <c r="L4" s="99" t="s">
        <v>33</v>
      </c>
      <c r="M4" s="99"/>
      <c r="N4" s="99"/>
      <c r="O4" s="99"/>
      <c r="P4" s="99"/>
      <c r="Q4" s="99"/>
      <c r="R4" s="99"/>
      <c r="S4" s="99"/>
      <c r="T4" s="100"/>
      <c r="U4" s="96" t="s">
        <v>29</v>
      </c>
      <c r="V4" s="97"/>
      <c r="W4" s="98"/>
      <c r="X4" s="44"/>
      <c r="Y4" s="44"/>
      <c r="Z4" s="20"/>
      <c r="AA4" s="20"/>
      <c r="AB4" s="20"/>
      <c r="AC4" s="20"/>
      <c r="AD4" s="20"/>
      <c r="AE4" s="20"/>
      <c r="AF4" s="20"/>
      <c r="AG4" s="20"/>
      <c r="AH4" s="22"/>
      <c r="AI4" s="21"/>
    </row>
    <row r="5" spans="1:35" ht="82.5" customHeight="1" x14ac:dyDescent="0.25">
      <c r="A5" s="35" t="s">
        <v>4</v>
      </c>
      <c r="B5" s="36" t="s">
        <v>24</v>
      </c>
      <c r="C5" s="36" t="s">
        <v>25</v>
      </c>
      <c r="D5" s="36" t="s">
        <v>58</v>
      </c>
      <c r="E5" s="36" t="s">
        <v>59</v>
      </c>
      <c r="F5" s="36" t="s">
        <v>60</v>
      </c>
      <c r="G5" s="36" t="s">
        <v>40</v>
      </c>
      <c r="H5" s="36" t="s">
        <v>39</v>
      </c>
      <c r="I5" s="57" t="s">
        <v>38</v>
      </c>
      <c r="J5" s="38" t="s">
        <v>11</v>
      </c>
      <c r="K5" s="54" t="s">
        <v>41</v>
      </c>
      <c r="L5" s="49" t="s">
        <v>22</v>
      </c>
      <c r="M5" s="49" t="s">
        <v>23</v>
      </c>
      <c r="N5" s="54" t="s">
        <v>34</v>
      </c>
      <c r="O5" s="80" t="s">
        <v>64</v>
      </c>
      <c r="P5" s="80" t="s">
        <v>65</v>
      </c>
      <c r="Q5" s="51" t="s">
        <v>66</v>
      </c>
      <c r="R5" s="51" t="s">
        <v>67</v>
      </c>
      <c r="S5" s="51" t="s">
        <v>84</v>
      </c>
      <c r="T5" s="54" t="s">
        <v>85</v>
      </c>
      <c r="U5" s="34" t="s">
        <v>22</v>
      </c>
      <c r="V5" s="34" t="s">
        <v>8</v>
      </c>
      <c r="W5" s="34" t="s">
        <v>27</v>
      </c>
      <c r="X5" s="54" t="s">
        <v>28</v>
      </c>
      <c r="Y5" s="45" t="s">
        <v>5</v>
      </c>
      <c r="Z5" s="2"/>
      <c r="AA5" s="113" t="s">
        <v>6</v>
      </c>
      <c r="AB5" s="113"/>
      <c r="AC5" s="113"/>
      <c r="AD5" s="113"/>
      <c r="AE5" s="60"/>
      <c r="AG5" s="113" t="s">
        <v>7</v>
      </c>
      <c r="AH5" s="113"/>
      <c r="AI5" s="113"/>
    </row>
    <row r="6" spans="1:35" ht="60" x14ac:dyDescent="0.25">
      <c r="A6" s="37">
        <v>1</v>
      </c>
      <c r="B6" s="37">
        <f t="shared" ref="B6:B24" si="0">SUM(D6:F6)</f>
        <v>0</v>
      </c>
      <c r="C6" s="37"/>
      <c r="D6" s="37"/>
      <c r="E6" s="37"/>
      <c r="F6" s="37"/>
      <c r="G6" s="37"/>
      <c r="H6" s="37"/>
      <c r="I6" s="56">
        <f>SUM(G6+H6)</f>
        <v>0</v>
      </c>
      <c r="J6" s="39"/>
      <c r="K6" s="63">
        <f t="shared" ref="K6:K36" si="1">SUM(J6+W6)</f>
        <v>0</v>
      </c>
      <c r="L6" s="64"/>
      <c r="M6" s="64"/>
      <c r="N6" s="63">
        <f t="shared" ref="N6:N36" si="2">SUM(L6+M6+U6)</f>
        <v>0</v>
      </c>
      <c r="O6" s="78"/>
      <c r="P6" s="78"/>
      <c r="Q6" s="65"/>
      <c r="R6" s="65"/>
      <c r="S6" s="65"/>
      <c r="T6" s="63">
        <f t="shared" ref="T6:T36" si="3">SUM(Q6+R6+S6+V6)</f>
        <v>0</v>
      </c>
      <c r="U6" s="66"/>
      <c r="V6" s="66"/>
      <c r="W6" s="66"/>
      <c r="X6" s="63">
        <f t="shared" ref="X6:X36" si="4">SUM(B6+I6)</f>
        <v>0</v>
      </c>
      <c r="Y6" s="9">
        <f>SUM(AD20-N6)</f>
        <v>19348</v>
      </c>
      <c r="AA6" s="4" t="s">
        <v>0</v>
      </c>
      <c r="AB6" s="4" t="s">
        <v>1</v>
      </c>
      <c r="AC6" s="4" t="s">
        <v>9</v>
      </c>
      <c r="AD6" s="6" t="s">
        <v>3</v>
      </c>
      <c r="AE6" s="7"/>
      <c r="AG6" s="5" t="s">
        <v>0</v>
      </c>
      <c r="AH6" s="4" t="s">
        <v>10</v>
      </c>
      <c r="AI6" s="4" t="s">
        <v>9</v>
      </c>
    </row>
    <row r="7" spans="1:35" ht="19.899999999999999" customHeight="1" x14ac:dyDescent="0.25">
      <c r="A7" s="37">
        <v>2</v>
      </c>
      <c r="B7" s="37">
        <f t="shared" si="0"/>
        <v>0</v>
      </c>
      <c r="C7" s="37"/>
      <c r="D7" s="37"/>
      <c r="E7" s="37"/>
      <c r="F7" s="37"/>
      <c r="G7" s="37"/>
      <c r="H7" s="37"/>
      <c r="I7" s="56">
        <f t="shared" ref="I7:I36" si="5">SUM(G7+H7)</f>
        <v>0</v>
      </c>
      <c r="J7" s="39"/>
      <c r="K7" s="55">
        <f t="shared" si="1"/>
        <v>0</v>
      </c>
      <c r="L7" s="50"/>
      <c r="M7" s="50"/>
      <c r="N7" s="55">
        <f t="shared" si="2"/>
        <v>0</v>
      </c>
      <c r="O7" s="79"/>
      <c r="P7" s="79"/>
      <c r="Q7" s="52"/>
      <c r="R7" s="52"/>
      <c r="S7" s="52"/>
      <c r="T7" s="55">
        <f t="shared" si="3"/>
        <v>0</v>
      </c>
      <c r="U7" s="23"/>
      <c r="V7" s="23"/>
      <c r="W7" s="23"/>
      <c r="X7" s="55">
        <f t="shared" si="4"/>
        <v>0</v>
      </c>
      <c r="Y7" s="9">
        <f>SUM(Y6-N7)</f>
        <v>19348</v>
      </c>
      <c r="AA7" s="106" t="s">
        <v>12</v>
      </c>
      <c r="AB7" s="107"/>
      <c r="AC7" s="108"/>
      <c r="AD7" s="9">
        <v>19348</v>
      </c>
      <c r="AE7" s="18"/>
      <c r="AG7" s="1"/>
      <c r="AH7" s="9"/>
      <c r="AI7" s="17"/>
    </row>
    <row r="8" spans="1:35" ht="19.899999999999999" customHeight="1" x14ac:dyDescent="0.25">
      <c r="A8" s="37">
        <v>3</v>
      </c>
      <c r="B8" s="37">
        <f t="shared" si="0"/>
        <v>0</v>
      </c>
      <c r="C8" s="37"/>
      <c r="D8" s="37"/>
      <c r="E8" s="37"/>
      <c r="F8" s="37"/>
      <c r="G8" s="37"/>
      <c r="H8" s="37"/>
      <c r="I8" s="56">
        <f t="shared" si="5"/>
        <v>0</v>
      </c>
      <c r="J8" s="39"/>
      <c r="K8" s="55">
        <f t="shared" si="1"/>
        <v>0</v>
      </c>
      <c r="L8" s="50"/>
      <c r="M8" s="50"/>
      <c r="N8" s="55">
        <f t="shared" si="2"/>
        <v>0</v>
      </c>
      <c r="O8" s="79"/>
      <c r="P8" s="79"/>
      <c r="Q8" s="52"/>
      <c r="R8" s="52"/>
      <c r="S8" s="52"/>
      <c r="T8" s="55">
        <f t="shared" si="3"/>
        <v>0</v>
      </c>
      <c r="U8" s="23"/>
      <c r="V8" s="23"/>
      <c r="W8" s="23"/>
      <c r="X8" s="55">
        <f t="shared" si="4"/>
        <v>0</v>
      </c>
      <c r="Y8" s="9">
        <f>SUM(Y7-N8)</f>
        <v>19348</v>
      </c>
      <c r="AA8" s="14"/>
      <c r="AB8" s="11"/>
      <c r="AC8" s="11"/>
      <c r="AD8" s="9"/>
      <c r="AE8" s="61"/>
      <c r="AG8" s="8"/>
      <c r="AH8" s="9"/>
      <c r="AI8" s="17"/>
    </row>
    <row r="9" spans="1:35" ht="19.899999999999999" customHeight="1" x14ac:dyDescent="0.25">
      <c r="A9" s="37">
        <v>4</v>
      </c>
      <c r="B9" s="37">
        <f t="shared" si="0"/>
        <v>0</v>
      </c>
      <c r="C9" s="37"/>
      <c r="D9" s="37"/>
      <c r="E9" s="37"/>
      <c r="F9" s="37"/>
      <c r="G9" s="37"/>
      <c r="H9" s="37"/>
      <c r="I9" s="56">
        <f t="shared" si="5"/>
        <v>0</v>
      </c>
      <c r="J9" s="39"/>
      <c r="K9" s="55">
        <f t="shared" si="1"/>
        <v>0</v>
      </c>
      <c r="L9" s="50"/>
      <c r="M9" s="50"/>
      <c r="N9" s="55">
        <f t="shared" si="2"/>
        <v>0</v>
      </c>
      <c r="O9" s="79"/>
      <c r="P9" s="79"/>
      <c r="Q9" s="52"/>
      <c r="R9" s="52"/>
      <c r="S9" s="52"/>
      <c r="T9" s="55">
        <f t="shared" si="3"/>
        <v>0</v>
      </c>
      <c r="U9" s="23"/>
      <c r="V9" s="23"/>
      <c r="W9" s="23"/>
      <c r="X9" s="55">
        <f t="shared" si="4"/>
        <v>0</v>
      </c>
      <c r="Y9" s="9">
        <f>SUM(Y8-N9)</f>
        <v>19348</v>
      </c>
      <c r="AA9" s="14"/>
      <c r="AB9" s="11"/>
      <c r="AC9" s="11"/>
      <c r="AD9" s="9"/>
      <c r="AE9" s="61"/>
      <c r="AG9" s="8"/>
      <c r="AH9" s="9"/>
      <c r="AI9" s="17"/>
    </row>
    <row r="10" spans="1:35" ht="19.899999999999999" customHeight="1" x14ac:dyDescent="0.25">
      <c r="A10" s="37">
        <v>5</v>
      </c>
      <c r="B10" s="37">
        <f t="shared" si="0"/>
        <v>0</v>
      </c>
      <c r="C10" s="37"/>
      <c r="D10" s="37"/>
      <c r="E10" s="37"/>
      <c r="F10" s="37"/>
      <c r="G10" s="37"/>
      <c r="H10" s="37"/>
      <c r="I10" s="56">
        <f t="shared" si="5"/>
        <v>0</v>
      </c>
      <c r="J10" s="39"/>
      <c r="K10" s="55">
        <f t="shared" si="1"/>
        <v>0</v>
      </c>
      <c r="L10" s="50"/>
      <c r="M10" s="50"/>
      <c r="N10" s="55">
        <f t="shared" si="2"/>
        <v>0</v>
      </c>
      <c r="O10" s="79"/>
      <c r="P10" s="79"/>
      <c r="Q10" s="52"/>
      <c r="R10" s="52"/>
      <c r="S10" s="52"/>
      <c r="T10" s="55">
        <f t="shared" si="3"/>
        <v>0</v>
      </c>
      <c r="U10" s="23"/>
      <c r="V10" s="23"/>
      <c r="W10" s="23"/>
      <c r="X10" s="55">
        <f t="shared" si="4"/>
        <v>0</v>
      </c>
      <c r="Y10" s="9">
        <f>SUM(Y9-N10)</f>
        <v>19348</v>
      </c>
      <c r="AA10" s="14"/>
      <c r="AB10" s="11"/>
      <c r="AC10" s="11"/>
      <c r="AD10" s="9"/>
      <c r="AE10" s="18"/>
      <c r="AG10" s="8"/>
      <c r="AH10" s="9"/>
      <c r="AI10" s="11"/>
    </row>
    <row r="11" spans="1:35" ht="19.899999999999999" customHeight="1" x14ac:dyDescent="0.25">
      <c r="A11" s="37">
        <v>6</v>
      </c>
      <c r="B11" s="37">
        <f t="shared" si="0"/>
        <v>0</v>
      </c>
      <c r="C11" s="37"/>
      <c r="D11" s="37"/>
      <c r="E11" s="37"/>
      <c r="F11" s="37"/>
      <c r="G11" s="37"/>
      <c r="H11" s="37"/>
      <c r="I11" s="56">
        <f t="shared" si="5"/>
        <v>0</v>
      </c>
      <c r="J11" s="39"/>
      <c r="K11" s="55">
        <f t="shared" si="1"/>
        <v>0</v>
      </c>
      <c r="L11" s="50"/>
      <c r="M11" s="50"/>
      <c r="N11" s="55">
        <f t="shared" si="2"/>
        <v>0</v>
      </c>
      <c r="O11" s="79"/>
      <c r="P11" s="79"/>
      <c r="Q11" s="52"/>
      <c r="R11" s="52"/>
      <c r="S11" s="52"/>
      <c r="T11" s="55">
        <f t="shared" si="3"/>
        <v>0</v>
      </c>
      <c r="U11" s="23"/>
      <c r="V11" s="23"/>
      <c r="W11" s="23"/>
      <c r="X11" s="55">
        <f t="shared" si="4"/>
        <v>0</v>
      </c>
      <c r="Y11" s="9">
        <f t="shared" ref="Y11:Y36" si="6">SUM(Y10-N11)</f>
        <v>19348</v>
      </c>
      <c r="AA11" s="14"/>
      <c r="AB11" s="11"/>
      <c r="AC11" s="11"/>
      <c r="AD11" s="9"/>
      <c r="AE11" s="61"/>
      <c r="AG11" s="8"/>
      <c r="AH11" s="9"/>
      <c r="AI11" s="11"/>
    </row>
    <row r="12" spans="1:35" ht="19.899999999999999" customHeight="1" x14ac:dyDescent="0.25">
      <c r="A12" s="37">
        <v>7</v>
      </c>
      <c r="B12" s="37">
        <f t="shared" si="0"/>
        <v>0</v>
      </c>
      <c r="C12" s="37"/>
      <c r="D12" s="37"/>
      <c r="E12" s="37"/>
      <c r="F12" s="37"/>
      <c r="G12" s="37"/>
      <c r="H12" s="37"/>
      <c r="I12" s="56">
        <f t="shared" si="5"/>
        <v>0</v>
      </c>
      <c r="J12" s="39"/>
      <c r="K12" s="55">
        <f t="shared" si="1"/>
        <v>0</v>
      </c>
      <c r="L12" s="50"/>
      <c r="M12" s="50"/>
      <c r="N12" s="55">
        <f t="shared" si="2"/>
        <v>0</v>
      </c>
      <c r="O12" s="79"/>
      <c r="P12" s="79"/>
      <c r="Q12" s="52"/>
      <c r="R12" s="52"/>
      <c r="S12" s="52"/>
      <c r="T12" s="55">
        <f t="shared" si="3"/>
        <v>0</v>
      </c>
      <c r="U12" s="23"/>
      <c r="V12" s="23"/>
      <c r="W12" s="23"/>
      <c r="X12" s="55">
        <f t="shared" si="4"/>
        <v>0</v>
      </c>
      <c r="Y12" s="9">
        <f t="shared" si="6"/>
        <v>19348</v>
      </c>
      <c r="AA12" s="14"/>
      <c r="AB12" s="17"/>
      <c r="AC12" s="17"/>
      <c r="AD12" s="9"/>
      <c r="AE12" s="18"/>
      <c r="AG12" s="15" t="s">
        <v>2</v>
      </c>
      <c r="AH12" s="25">
        <f>SUM(AH7:AH11)</f>
        <v>0</v>
      </c>
      <c r="AI12" s="26">
        <f>SUM(AI7:AI11)</f>
        <v>0</v>
      </c>
    </row>
    <row r="13" spans="1:35" ht="19.899999999999999" customHeight="1" x14ac:dyDescent="0.25">
      <c r="A13" s="37">
        <v>8</v>
      </c>
      <c r="B13" s="37">
        <f t="shared" si="0"/>
        <v>0</v>
      </c>
      <c r="C13" s="37"/>
      <c r="D13" s="37"/>
      <c r="E13" s="37"/>
      <c r="F13" s="37"/>
      <c r="G13" s="37"/>
      <c r="H13" s="37"/>
      <c r="I13" s="56">
        <f t="shared" si="5"/>
        <v>0</v>
      </c>
      <c r="J13" s="39"/>
      <c r="K13" s="55">
        <f t="shared" si="1"/>
        <v>0</v>
      </c>
      <c r="L13" s="50"/>
      <c r="M13" s="50"/>
      <c r="N13" s="55">
        <f t="shared" si="2"/>
        <v>0</v>
      </c>
      <c r="O13" s="79"/>
      <c r="P13" s="79"/>
      <c r="Q13" s="52"/>
      <c r="R13" s="52"/>
      <c r="S13" s="52"/>
      <c r="T13" s="55">
        <f t="shared" si="3"/>
        <v>0</v>
      </c>
      <c r="U13" s="23"/>
      <c r="V13" s="23"/>
      <c r="W13" s="23"/>
      <c r="X13" s="55">
        <f t="shared" si="4"/>
        <v>0</v>
      </c>
      <c r="Y13" s="9">
        <f t="shared" si="6"/>
        <v>19348</v>
      </c>
      <c r="AA13" s="14"/>
      <c r="AB13" s="17"/>
      <c r="AC13" s="17"/>
      <c r="AD13" s="9"/>
      <c r="AE13" s="61"/>
    </row>
    <row r="14" spans="1:35" ht="19.899999999999999" customHeight="1" x14ac:dyDescent="0.25">
      <c r="A14" s="37">
        <v>9</v>
      </c>
      <c r="B14" s="37">
        <f t="shared" si="0"/>
        <v>0</v>
      </c>
      <c r="C14" s="37"/>
      <c r="D14" s="37"/>
      <c r="E14" s="37"/>
      <c r="F14" s="37"/>
      <c r="G14" s="37"/>
      <c r="H14" s="37"/>
      <c r="I14" s="56">
        <f t="shared" si="5"/>
        <v>0</v>
      </c>
      <c r="J14" s="39"/>
      <c r="K14" s="55">
        <f t="shared" si="1"/>
        <v>0</v>
      </c>
      <c r="L14" s="50"/>
      <c r="M14" s="50"/>
      <c r="N14" s="55">
        <f t="shared" si="2"/>
        <v>0</v>
      </c>
      <c r="O14" s="79"/>
      <c r="P14" s="79"/>
      <c r="Q14" s="52"/>
      <c r="R14" s="52"/>
      <c r="S14" s="52"/>
      <c r="T14" s="55">
        <f t="shared" si="3"/>
        <v>0</v>
      </c>
      <c r="U14" s="23"/>
      <c r="V14" s="23"/>
      <c r="W14" s="23"/>
      <c r="X14" s="55">
        <f t="shared" si="4"/>
        <v>0</v>
      </c>
      <c r="Y14" s="9">
        <f t="shared" si="6"/>
        <v>19348</v>
      </c>
      <c r="AA14" s="1"/>
      <c r="AB14" s="9"/>
      <c r="AC14" s="9"/>
      <c r="AD14" s="17"/>
      <c r="AE14" s="61"/>
    </row>
    <row r="15" spans="1:35" ht="19.899999999999999" customHeight="1" x14ac:dyDescent="0.25">
      <c r="A15" s="37">
        <v>10</v>
      </c>
      <c r="B15" s="37">
        <f t="shared" si="0"/>
        <v>0</v>
      </c>
      <c r="C15" s="37"/>
      <c r="D15" s="37"/>
      <c r="E15" s="37"/>
      <c r="F15" s="37"/>
      <c r="G15" s="37"/>
      <c r="H15" s="37"/>
      <c r="I15" s="56">
        <f t="shared" si="5"/>
        <v>0</v>
      </c>
      <c r="J15" s="39"/>
      <c r="K15" s="55">
        <f t="shared" si="1"/>
        <v>0</v>
      </c>
      <c r="L15" s="50"/>
      <c r="M15" s="50"/>
      <c r="N15" s="55">
        <f t="shared" si="2"/>
        <v>0</v>
      </c>
      <c r="O15" s="79"/>
      <c r="P15" s="79"/>
      <c r="Q15" s="52"/>
      <c r="R15" s="52"/>
      <c r="S15" s="52"/>
      <c r="T15" s="55">
        <f t="shared" si="3"/>
        <v>0</v>
      </c>
      <c r="U15" s="23"/>
      <c r="V15" s="23"/>
      <c r="W15" s="23"/>
      <c r="X15" s="55">
        <f t="shared" si="4"/>
        <v>0</v>
      </c>
      <c r="Y15" s="9">
        <f t="shared" si="6"/>
        <v>19348</v>
      </c>
      <c r="AA15" s="58"/>
      <c r="AB15" s="11"/>
      <c r="AC15" s="11"/>
      <c r="AD15" s="17"/>
      <c r="AE15" s="61"/>
    </row>
    <row r="16" spans="1:35" ht="19.899999999999999" customHeight="1" x14ac:dyDescent="0.25">
      <c r="A16" s="37">
        <v>11</v>
      </c>
      <c r="B16" s="37">
        <f t="shared" si="0"/>
        <v>0</v>
      </c>
      <c r="C16" s="37"/>
      <c r="D16" s="37"/>
      <c r="E16" s="37"/>
      <c r="F16" s="37"/>
      <c r="G16" s="37"/>
      <c r="H16" s="37"/>
      <c r="I16" s="56">
        <f t="shared" si="5"/>
        <v>0</v>
      </c>
      <c r="J16" s="39"/>
      <c r="K16" s="55">
        <f t="shared" si="1"/>
        <v>0</v>
      </c>
      <c r="L16" s="50"/>
      <c r="M16" s="50"/>
      <c r="N16" s="55">
        <f t="shared" si="2"/>
        <v>0</v>
      </c>
      <c r="O16" s="79"/>
      <c r="P16" s="79"/>
      <c r="Q16" s="52"/>
      <c r="R16" s="52"/>
      <c r="S16" s="52"/>
      <c r="T16" s="55">
        <f t="shared" si="3"/>
        <v>0</v>
      </c>
      <c r="U16" s="23"/>
      <c r="V16" s="23"/>
      <c r="W16" s="23"/>
      <c r="X16" s="55">
        <f t="shared" si="4"/>
        <v>0</v>
      </c>
      <c r="Y16" s="9">
        <f t="shared" si="6"/>
        <v>19348</v>
      </c>
      <c r="AA16" s="8"/>
      <c r="AB16" s="9"/>
      <c r="AC16" s="9"/>
      <c r="AD16" s="17"/>
      <c r="AE16" s="61"/>
    </row>
    <row r="17" spans="1:37" ht="19.899999999999999" customHeight="1" x14ac:dyDescent="0.25">
      <c r="A17" s="37">
        <v>12</v>
      </c>
      <c r="B17" s="37">
        <f t="shared" si="0"/>
        <v>0</v>
      </c>
      <c r="C17" s="37"/>
      <c r="D17" s="37"/>
      <c r="E17" s="37"/>
      <c r="F17" s="37"/>
      <c r="G17" s="37"/>
      <c r="H17" s="37"/>
      <c r="I17" s="56">
        <f t="shared" si="5"/>
        <v>0</v>
      </c>
      <c r="J17" s="39"/>
      <c r="K17" s="55">
        <f t="shared" si="1"/>
        <v>0</v>
      </c>
      <c r="L17" s="50"/>
      <c r="M17" s="50"/>
      <c r="N17" s="55">
        <f t="shared" si="2"/>
        <v>0</v>
      </c>
      <c r="O17" s="79"/>
      <c r="P17" s="79"/>
      <c r="Q17" s="52"/>
      <c r="R17" s="52"/>
      <c r="S17" s="52"/>
      <c r="T17" s="55">
        <f t="shared" si="3"/>
        <v>0</v>
      </c>
      <c r="U17" s="23"/>
      <c r="V17" s="23"/>
      <c r="W17" s="23"/>
      <c r="X17" s="55">
        <f t="shared" si="4"/>
        <v>0</v>
      </c>
      <c r="Y17" s="9">
        <f t="shared" si="6"/>
        <v>19348</v>
      </c>
      <c r="AA17" s="1"/>
      <c r="AB17" s="17"/>
      <c r="AC17" s="17"/>
      <c r="AD17" s="9"/>
      <c r="AE17" s="18"/>
    </row>
    <row r="18" spans="1:37" ht="19.899999999999999" customHeight="1" x14ac:dyDescent="0.25">
      <c r="A18" s="37">
        <v>13</v>
      </c>
      <c r="B18" s="37">
        <f t="shared" si="0"/>
        <v>0</v>
      </c>
      <c r="C18" s="37"/>
      <c r="D18" s="37"/>
      <c r="E18" s="37"/>
      <c r="F18" s="37"/>
      <c r="G18" s="37"/>
      <c r="H18" s="37"/>
      <c r="I18" s="56">
        <f t="shared" si="5"/>
        <v>0</v>
      </c>
      <c r="J18" s="39"/>
      <c r="K18" s="55">
        <f t="shared" si="1"/>
        <v>0</v>
      </c>
      <c r="L18" s="50"/>
      <c r="M18" s="50"/>
      <c r="N18" s="55">
        <f t="shared" si="2"/>
        <v>0</v>
      </c>
      <c r="O18" s="79"/>
      <c r="P18" s="79"/>
      <c r="Q18" s="52"/>
      <c r="R18" s="52"/>
      <c r="S18" s="52"/>
      <c r="T18" s="55">
        <f t="shared" si="3"/>
        <v>0</v>
      </c>
      <c r="U18" s="23"/>
      <c r="V18" s="23"/>
      <c r="W18" s="23"/>
      <c r="X18" s="55">
        <f t="shared" si="4"/>
        <v>0</v>
      </c>
      <c r="Y18" s="9">
        <f t="shared" si="6"/>
        <v>19348</v>
      </c>
      <c r="AA18" s="8"/>
      <c r="AB18" s="17"/>
      <c r="AC18" s="17"/>
      <c r="AD18" s="9"/>
      <c r="AE18" s="61"/>
    </row>
    <row r="19" spans="1:37" ht="19.899999999999999" customHeight="1" x14ac:dyDescent="0.25">
      <c r="A19" s="37">
        <v>14</v>
      </c>
      <c r="B19" s="37">
        <f t="shared" si="0"/>
        <v>0</v>
      </c>
      <c r="C19" s="37"/>
      <c r="D19" s="37"/>
      <c r="E19" s="37"/>
      <c r="F19" s="37"/>
      <c r="G19" s="37"/>
      <c r="H19" s="37"/>
      <c r="I19" s="56">
        <f t="shared" si="5"/>
        <v>0</v>
      </c>
      <c r="J19" s="39"/>
      <c r="K19" s="55">
        <f t="shared" si="1"/>
        <v>0</v>
      </c>
      <c r="L19" s="50"/>
      <c r="M19" s="50"/>
      <c r="N19" s="55">
        <f t="shared" si="2"/>
        <v>0</v>
      </c>
      <c r="O19" s="79"/>
      <c r="P19" s="79"/>
      <c r="Q19" s="52"/>
      <c r="R19" s="52"/>
      <c r="S19" s="52"/>
      <c r="T19" s="55">
        <f t="shared" si="3"/>
        <v>0</v>
      </c>
      <c r="U19" s="23"/>
      <c r="V19" s="23"/>
      <c r="W19" s="23"/>
      <c r="X19" s="55">
        <f t="shared" si="4"/>
        <v>0</v>
      </c>
      <c r="Y19" s="9">
        <f t="shared" si="6"/>
        <v>19348</v>
      </c>
      <c r="AA19" s="8"/>
      <c r="AB19" s="46"/>
      <c r="AC19" s="11"/>
      <c r="AD19" s="17"/>
      <c r="AE19" s="61"/>
    </row>
    <row r="20" spans="1:37" ht="19.899999999999999" customHeight="1" x14ac:dyDescent="0.25">
      <c r="A20" s="37">
        <v>15</v>
      </c>
      <c r="B20" s="37">
        <f t="shared" si="0"/>
        <v>0</v>
      </c>
      <c r="C20" s="37"/>
      <c r="D20" s="37"/>
      <c r="E20" s="37"/>
      <c r="F20" s="37"/>
      <c r="G20" s="37"/>
      <c r="H20" s="37"/>
      <c r="I20" s="56">
        <f t="shared" si="5"/>
        <v>0</v>
      </c>
      <c r="J20" s="39"/>
      <c r="K20" s="55">
        <f t="shared" si="1"/>
        <v>0</v>
      </c>
      <c r="L20" s="50"/>
      <c r="M20" s="50"/>
      <c r="N20" s="55">
        <f t="shared" si="2"/>
        <v>0</v>
      </c>
      <c r="O20" s="79"/>
      <c r="P20" s="79"/>
      <c r="Q20" s="52"/>
      <c r="R20" s="52"/>
      <c r="S20" s="52"/>
      <c r="T20" s="55">
        <f t="shared" si="3"/>
        <v>0</v>
      </c>
      <c r="U20" s="23"/>
      <c r="V20" s="23"/>
      <c r="W20" s="23"/>
      <c r="X20" s="55">
        <f t="shared" si="4"/>
        <v>0</v>
      </c>
      <c r="Y20" s="9">
        <f t="shared" si="6"/>
        <v>19348</v>
      </c>
      <c r="AA20" s="109" t="s">
        <v>2</v>
      </c>
      <c r="AB20" s="110"/>
      <c r="AC20" s="28"/>
      <c r="AD20" s="23">
        <f>SUM(AD7:AD19)</f>
        <v>19348</v>
      </c>
      <c r="AE20" s="18"/>
    </row>
    <row r="21" spans="1:37" ht="19.899999999999999" customHeight="1" x14ac:dyDescent="0.25">
      <c r="A21" s="37">
        <v>16</v>
      </c>
      <c r="B21" s="37">
        <f t="shared" si="0"/>
        <v>0</v>
      </c>
      <c r="C21" s="37"/>
      <c r="D21" s="37"/>
      <c r="E21" s="37"/>
      <c r="F21" s="37"/>
      <c r="G21" s="37"/>
      <c r="H21" s="37"/>
      <c r="I21" s="56">
        <f t="shared" si="5"/>
        <v>0</v>
      </c>
      <c r="J21" s="39"/>
      <c r="K21" s="55">
        <f t="shared" si="1"/>
        <v>0</v>
      </c>
      <c r="L21" s="50"/>
      <c r="M21" s="50"/>
      <c r="N21" s="55">
        <f t="shared" si="2"/>
        <v>0</v>
      </c>
      <c r="O21" s="79"/>
      <c r="P21" s="79"/>
      <c r="Q21" s="52"/>
      <c r="R21" s="52"/>
      <c r="S21" s="52"/>
      <c r="T21" s="55">
        <f t="shared" si="3"/>
        <v>0</v>
      </c>
      <c r="U21" s="23"/>
      <c r="V21" s="23"/>
      <c r="W21" s="23"/>
      <c r="X21" s="55">
        <f t="shared" si="4"/>
        <v>0</v>
      </c>
      <c r="Y21" s="9">
        <f t="shared" si="6"/>
        <v>19348</v>
      </c>
      <c r="AA21" s="111" t="s">
        <v>37</v>
      </c>
      <c r="AB21" s="112"/>
      <c r="AC21" s="29"/>
      <c r="AD21" s="16"/>
      <c r="AE21" s="18"/>
      <c r="AF21" s="47"/>
      <c r="AG21" s="115"/>
      <c r="AH21" s="115"/>
      <c r="AI21" s="115"/>
      <c r="AJ21" s="115"/>
      <c r="AK21" s="115"/>
    </row>
    <row r="22" spans="1:37" ht="19.899999999999999" customHeight="1" x14ac:dyDescent="0.25">
      <c r="A22" s="37">
        <v>17</v>
      </c>
      <c r="B22" s="37">
        <f t="shared" si="0"/>
        <v>0</v>
      </c>
      <c r="C22" s="37"/>
      <c r="D22" s="37"/>
      <c r="E22" s="37"/>
      <c r="F22" s="37"/>
      <c r="G22" s="37"/>
      <c r="H22" s="37"/>
      <c r="I22" s="56">
        <f t="shared" si="5"/>
        <v>0</v>
      </c>
      <c r="J22" s="39"/>
      <c r="K22" s="55">
        <f t="shared" si="1"/>
        <v>0</v>
      </c>
      <c r="L22" s="50"/>
      <c r="M22" s="50"/>
      <c r="N22" s="55">
        <f t="shared" si="2"/>
        <v>0</v>
      </c>
      <c r="O22" s="79"/>
      <c r="P22" s="79"/>
      <c r="Q22" s="52"/>
      <c r="R22" s="52"/>
      <c r="S22" s="52"/>
      <c r="T22" s="55">
        <f t="shared" si="3"/>
        <v>0</v>
      </c>
      <c r="U22" s="23"/>
      <c r="V22" s="23"/>
      <c r="W22" s="23"/>
      <c r="X22" s="55">
        <f t="shared" si="4"/>
        <v>0</v>
      </c>
      <c r="Y22" s="9">
        <f t="shared" si="6"/>
        <v>19348</v>
      </c>
      <c r="AA22" s="91" t="s">
        <v>2</v>
      </c>
      <c r="AB22" s="93"/>
      <c r="AC22" s="27"/>
      <c r="AD22" s="24">
        <f>SUM(AD20+AD21)</f>
        <v>19348</v>
      </c>
      <c r="AE22" s="61"/>
      <c r="AH22" s="7"/>
      <c r="AI22" s="13"/>
      <c r="AK22" s="12"/>
    </row>
    <row r="23" spans="1:37" ht="19.899999999999999" customHeight="1" x14ac:dyDescent="0.25">
      <c r="A23" s="37">
        <v>18</v>
      </c>
      <c r="B23" s="37">
        <f t="shared" si="0"/>
        <v>0</v>
      </c>
      <c r="C23" s="37"/>
      <c r="D23" s="37"/>
      <c r="E23" s="37"/>
      <c r="F23" s="37"/>
      <c r="G23" s="37"/>
      <c r="H23" s="37"/>
      <c r="I23" s="56">
        <f t="shared" si="5"/>
        <v>0</v>
      </c>
      <c r="J23" s="39"/>
      <c r="K23" s="55">
        <f t="shared" si="1"/>
        <v>0</v>
      </c>
      <c r="L23" s="50"/>
      <c r="M23" s="50"/>
      <c r="N23" s="55">
        <f t="shared" si="2"/>
        <v>0</v>
      </c>
      <c r="O23" s="79"/>
      <c r="P23" s="79"/>
      <c r="Q23" s="52"/>
      <c r="R23" s="52"/>
      <c r="S23" s="52"/>
      <c r="T23" s="55">
        <f t="shared" si="3"/>
        <v>0</v>
      </c>
      <c r="U23" s="23"/>
      <c r="V23" s="23"/>
      <c r="W23" s="23"/>
      <c r="X23" s="55">
        <f t="shared" si="4"/>
        <v>0</v>
      </c>
      <c r="Y23" s="9">
        <f t="shared" si="6"/>
        <v>19348</v>
      </c>
      <c r="AB23" s="13"/>
      <c r="AC23" s="13"/>
      <c r="AH23" s="7"/>
    </row>
    <row r="24" spans="1:37" ht="19.899999999999999" customHeight="1" x14ac:dyDescent="0.25">
      <c r="A24" s="37">
        <v>19</v>
      </c>
      <c r="B24" s="37">
        <f t="shared" si="0"/>
        <v>0</v>
      </c>
      <c r="C24" s="37"/>
      <c r="D24" s="37"/>
      <c r="E24" s="37"/>
      <c r="F24" s="37"/>
      <c r="G24" s="37"/>
      <c r="H24" s="37"/>
      <c r="I24" s="56">
        <f t="shared" si="5"/>
        <v>0</v>
      </c>
      <c r="J24" s="39"/>
      <c r="K24" s="55">
        <f t="shared" si="1"/>
        <v>0</v>
      </c>
      <c r="L24" s="50"/>
      <c r="M24" s="50"/>
      <c r="N24" s="55">
        <f t="shared" si="2"/>
        <v>0</v>
      </c>
      <c r="O24" s="79"/>
      <c r="P24" s="79"/>
      <c r="Q24" s="52"/>
      <c r="R24" s="52"/>
      <c r="S24" s="52"/>
      <c r="T24" s="55">
        <f t="shared" si="3"/>
        <v>0</v>
      </c>
      <c r="U24" s="23"/>
      <c r="V24" s="23"/>
      <c r="W24" s="23"/>
      <c r="X24" s="55">
        <f t="shared" si="4"/>
        <v>0</v>
      </c>
      <c r="Y24" s="9">
        <f t="shared" si="6"/>
        <v>19348</v>
      </c>
      <c r="AB24" s="13"/>
      <c r="AC24" s="13"/>
      <c r="AD24" s="13"/>
      <c r="AE24" s="13"/>
      <c r="AH24" s="7"/>
      <c r="AK24" s="12"/>
    </row>
    <row r="25" spans="1:37" ht="46.5" customHeight="1" x14ac:dyDescent="0.25">
      <c r="A25" s="37">
        <v>20</v>
      </c>
      <c r="B25" s="37">
        <f>SUM(D25:F25)</f>
        <v>0</v>
      </c>
      <c r="C25" s="37"/>
      <c r="D25" s="37"/>
      <c r="E25" s="37"/>
      <c r="F25" s="37"/>
      <c r="G25" s="37"/>
      <c r="H25" s="37"/>
      <c r="I25" s="56">
        <f t="shared" si="5"/>
        <v>0</v>
      </c>
      <c r="J25" s="39"/>
      <c r="K25" s="55">
        <f t="shared" si="1"/>
        <v>0</v>
      </c>
      <c r="L25" s="50"/>
      <c r="M25" s="50"/>
      <c r="N25" s="55">
        <f t="shared" si="2"/>
        <v>0</v>
      </c>
      <c r="O25" s="79"/>
      <c r="P25" s="79"/>
      <c r="Q25" s="52"/>
      <c r="R25" s="52"/>
      <c r="S25" s="52"/>
      <c r="T25" s="55">
        <f t="shared" si="3"/>
        <v>0</v>
      </c>
      <c r="U25" s="23"/>
      <c r="V25" s="23"/>
      <c r="W25" s="23"/>
      <c r="X25" s="55">
        <f t="shared" si="4"/>
        <v>0</v>
      </c>
      <c r="Y25" s="9">
        <f t="shared" si="6"/>
        <v>19348</v>
      </c>
      <c r="AA25" s="15" t="s">
        <v>13</v>
      </c>
      <c r="AB25" s="43" t="s">
        <v>16</v>
      </c>
      <c r="AC25" s="43" t="s">
        <v>9</v>
      </c>
      <c r="AD25" s="33" t="s">
        <v>14</v>
      </c>
      <c r="AE25" s="43" t="s">
        <v>46</v>
      </c>
      <c r="AF25" s="41" t="s">
        <v>15</v>
      </c>
      <c r="AG25" s="42" t="s">
        <v>47</v>
      </c>
      <c r="AH25" s="42" t="s">
        <v>36</v>
      </c>
      <c r="AI25" s="30" t="s">
        <v>19</v>
      </c>
      <c r="AJ25" s="15" t="s">
        <v>17</v>
      </c>
      <c r="AK25" s="59" t="s">
        <v>18</v>
      </c>
    </row>
    <row r="26" spans="1:37" ht="19.899999999999999" customHeight="1" x14ac:dyDescent="0.25">
      <c r="A26" s="37">
        <v>21</v>
      </c>
      <c r="B26" s="37">
        <f t="shared" ref="B26:B36" si="7">SUM(D26:F26)</f>
        <v>0</v>
      </c>
      <c r="C26" s="37"/>
      <c r="D26" s="37"/>
      <c r="E26" s="37"/>
      <c r="F26" s="37"/>
      <c r="G26" s="37"/>
      <c r="H26" s="37"/>
      <c r="I26" s="56">
        <f t="shared" si="5"/>
        <v>0</v>
      </c>
      <c r="J26" s="39"/>
      <c r="K26" s="55">
        <f t="shared" si="1"/>
        <v>0</v>
      </c>
      <c r="L26" s="50"/>
      <c r="M26" s="50"/>
      <c r="N26" s="55">
        <f t="shared" si="2"/>
        <v>0</v>
      </c>
      <c r="O26" s="79"/>
      <c r="P26" s="79"/>
      <c r="Q26" s="52"/>
      <c r="R26" s="52"/>
      <c r="S26" s="52"/>
      <c r="T26" s="55">
        <f t="shared" si="3"/>
        <v>0</v>
      </c>
      <c r="U26" s="23"/>
      <c r="V26" s="23"/>
      <c r="W26" s="23"/>
      <c r="X26" s="55">
        <f t="shared" si="4"/>
        <v>0</v>
      </c>
      <c r="Y26" s="9">
        <f t="shared" si="6"/>
        <v>19348</v>
      </c>
      <c r="AA26" s="14"/>
      <c r="AB26" s="17"/>
      <c r="AC26" s="11"/>
      <c r="AD26" s="17"/>
      <c r="AE26" s="17"/>
      <c r="AF26" s="17"/>
      <c r="AG26" s="17"/>
      <c r="AH26" s="17">
        <f>AC26-AG26</f>
        <v>0</v>
      </c>
      <c r="AI26" s="9">
        <f>SUM(AD26:AF26)</f>
        <v>0</v>
      </c>
      <c r="AJ26" s="9">
        <f t="shared" ref="AJ26:AJ35" si="8">SUM(AB26-AI26)</f>
        <v>0</v>
      </c>
      <c r="AK26" s="9">
        <f>SUM(AJ26+AE26)</f>
        <v>0</v>
      </c>
    </row>
    <row r="27" spans="1:37" ht="19.899999999999999" customHeight="1" x14ac:dyDescent="0.25">
      <c r="A27" s="37">
        <v>22</v>
      </c>
      <c r="B27" s="37">
        <f t="shared" si="7"/>
        <v>0</v>
      </c>
      <c r="C27" s="37"/>
      <c r="D27" s="37"/>
      <c r="E27" s="37"/>
      <c r="F27" s="37"/>
      <c r="G27" s="37"/>
      <c r="H27" s="37"/>
      <c r="I27" s="56">
        <f t="shared" si="5"/>
        <v>0</v>
      </c>
      <c r="J27" s="39"/>
      <c r="K27" s="55">
        <f t="shared" si="1"/>
        <v>0</v>
      </c>
      <c r="L27" s="50"/>
      <c r="M27" s="50"/>
      <c r="N27" s="55">
        <f t="shared" si="2"/>
        <v>0</v>
      </c>
      <c r="O27" s="79"/>
      <c r="P27" s="79"/>
      <c r="Q27" s="52"/>
      <c r="R27" s="52"/>
      <c r="S27" s="52"/>
      <c r="T27" s="55">
        <f t="shared" si="3"/>
        <v>0</v>
      </c>
      <c r="U27" s="23"/>
      <c r="V27" s="23"/>
      <c r="W27" s="23"/>
      <c r="X27" s="55">
        <f t="shared" si="4"/>
        <v>0</v>
      </c>
      <c r="Y27" s="9">
        <f t="shared" si="6"/>
        <v>19348</v>
      </c>
      <c r="AA27" s="14"/>
      <c r="AB27" s="17"/>
      <c r="AC27" s="11"/>
      <c r="AD27" s="17"/>
      <c r="AE27" s="17"/>
      <c r="AF27" s="17"/>
      <c r="AG27" s="17"/>
      <c r="AH27" s="17">
        <f t="shared" ref="AH27:AH35" si="9">AC27-AG27</f>
        <v>0</v>
      </c>
      <c r="AI27" s="9">
        <f t="shared" ref="AI27:AI35" si="10">SUM(AD27:AF27)</f>
        <v>0</v>
      </c>
      <c r="AJ27" s="9">
        <f t="shared" si="8"/>
        <v>0</v>
      </c>
      <c r="AK27" s="9">
        <f t="shared" ref="AK27:AK35" si="11">SUM(AJ27+AE27)</f>
        <v>0</v>
      </c>
    </row>
    <row r="28" spans="1:37" ht="19.899999999999999" customHeight="1" x14ac:dyDescent="0.25">
      <c r="A28" s="37">
        <v>23</v>
      </c>
      <c r="B28" s="37">
        <f t="shared" si="7"/>
        <v>0</v>
      </c>
      <c r="C28" s="37"/>
      <c r="D28" s="37"/>
      <c r="E28" s="37"/>
      <c r="F28" s="37"/>
      <c r="G28" s="37"/>
      <c r="H28" s="37"/>
      <c r="I28" s="56">
        <f>SUM(G28+H28)</f>
        <v>0</v>
      </c>
      <c r="J28" s="39"/>
      <c r="K28" s="55">
        <f>SUM(J28+W28)</f>
        <v>0</v>
      </c>
      <c r="L28" s="50"/>
      <c r="M28" s="50"/>
      <c r="N28" s="55">
        <f>SUM(L28+M28+U28)</f>
        <v>0</v>
      </c>
      <c r="O28" s="79"/>
      <c r="P28" s="79"/>
      <c r="Q28" s="52"/>
      <c r="R28" s="52"/>
      <c r="S28" s="52"/>
      <c r="T28" s="55">
        <f>SUM(Q28+R28+S28+V28)</f>
        <v>0</v>
      </c>
      <c r="U28" s="23"/>
      <c r="V28" s="23"/>
      <c r="W28" s="23"/>
      <c r="X28" s="55">
        <f>SUM(B28+I28)</f>
        <v>0</v>
      </c>
      <c r="Y28" s="9">
        <f t="shared" si="6"/>
        <v>19348</v>
      </c>
      <c r="AA28" s="14"/>
      <c r="AB28" s="17"/>
      <c r="AC28" s="11"/>
      <c r="AD28" s="17"/>
      <c r="AE28" s="17"/>
      <c r="AF28" s="17"/>
      <c r="AG28" s="17"/>
      <c r="AH28" s="17">
        <f t="shared" si="9"/>
        <v>0</v>
      </c>
      <c r="AI28" s="9">
        <f t="shared" si="10"/>
        <v>0</v>
      </c>
      <c r="AJ28" s="9">
        <f>SUM(AB28-AI28)</f>
        <v>0</v>
      </c>
      <c r="AK28" s="9">
        <f t="shared" si="11"/>
        <v>0</v>
      </c>
    </row>
    <row r="29" spans="1:37" ht="19.899999999999999" customHeight="1" x14ac:dyDescent="0.25">
      <c r="A29" s="37">
        <v>24</v>
      </c>
      <c r="B29" s="37">
        <f t="shared" si="7"/>
        <v>0</v>
      </c>
      <c r="C29" s="37"/>
      <c r="D29" s="37"/>
      <c r="E29" s="37"/>
      <c r="F29" s="37"/>
      <c r="G29" s="37"/>
      <c r="H29" s="37"/>
      <c r="I29" s="56">
        <f>SUM(G29+H29)</f>
        <v>0</v>
      </c>
      <c r="J29" s="39"/>
      <c r="K29" s="55">
        <f>SUM(J29+W29)</f>
        <v>0</v>
      </c>
      <c r="L29" s="50"/>
      <c r="M29" s="50"/>
      <c r="N29" s="55">
        <f>SUM(L29+M29+U29)</f>
        <v>0</v>
      </c>
      <c r="O29" s="79"/>
      <c r="P29" s="79"/>
      <c r="Q29" s="52"/>
      <c r="R29" s="52"/>
      <c r="S29" s="52"/>
      <c r="T29" s="55">
        <f>SUM(Q29+R29+S29+V29)</f>
        <v>0</v>
      </c>
      <c r="U29" s="23"/>
      <c r="V29" s="23"/>
      <c r="W29" s="23"/>
      <c r="X29" s="55">
        <f>SUM(B29+I29)</f>
        <v>0</v>
      </c>
      <c r="Y29" s="9">
        <f t="shared" si="6"/>
        <v>19348</v>
      </c>
      <c r="AA29" s="14"/>
      <c r="AB29" s="17"/>
      <c r="AC29" s="11"/>
      <c r="AD29" s="17"/>
      <c r="AE29" s="17"/>
      <c r="AF29" s="17"/>
      <c r="AG29" s="17"/>
      <c r="AH29" s="17">
        <f t="shared" si="9"/>
        <v>0</v>
      </c>
      <c r="AI29" s="9">
        <f t="shared" si="10"/>
        <v>0</v>
      </c>
      <c r="AJ29" s="9">
        <f t="shared" si="8"/>
        <v>0</v>
      </c>
      <c r="AK29" s="9">
        <f t="shared" si="11"/>
        <v>0</v>
      </c>
    </row>
    <row r="30" spans="1:37" ht="19.899999999999999" customHeight="1" x14ac:dyDescent="0.25">
      <c r="A30" s="37">
        <v>25</v>
      </c>
      <c r="B30" s="37">
        <f t="shared" si="7"/>
        <v>0</v>
      </c>
      <c r="C30" s="37"/>
      <c r="D30" s="37"/>
      <c r="E30" s="37"/>
      <c r="F30" s="37"/>
      <c r="G30" s="37"/>
      <c r="H30" s="37"/>
      <c r="I30" s="56">
        <f>SUM(G30+H30)</f>
        <v>0</v>
      </c>
      <c r="J30" s="39"/>
      <c r="K30" s="55">
        <f>SUM(J30+W30)</f>
        <v>0</v>
      </c>
      <c r="L30" s="50"/>
      <c r="M30" s="50"/>
      <c r="N30" s="55">
        <f>SUM(L30+M30+U30)</f>
        <v>0</v>
      </c>
      <c r="O30" s="79"/>
      <c r="P30" s="79"/>
      <c r="Q30" s="52"/>
      <c r="R30" s="52"/>
      <c r="S30" s="52"/>
      <c r="T30" s="55">
        <f>SUM(Q30+R30+S30+V30)</f>
        <v>0</v>
      </c>
      <c r="U30" s="23"/>
      <c r="V30" s="23"/>
      <c r="W30" s="23"/>
      <c r="X30" s="55">
        <f>SUM(B30+I30)</f>
        <v>0</v>
      </c>
      <c r="Y30" s="9">
        <f t="shared" si="6"/>
        <v>19348</v>
      </c>
      <c r="AA30" s="14"/>
      <c r="AB30" s="17"/>
      <c r="AC30" s="17"/>
      <c r="AD30" s="17"/>
      <c r="AE30" s="17"/>
      <c r="AF30" s="17"/>
      <c r="AG30" s="17"/>
      <c r="AH30" s="17">
        <f t="shared" si="9"/>
        <v>0</v>
      </c>
      <c r="AI30" s="9">
        <f t="shared" si="10"/>
        <v>0</v>
      </c>
      <c r="AJ30" s="9">
        <f t="shared" si="8"/>
        <v>0</v>
      </c>
      <c r="AK30" s="9">
        <f t="shared" si="11"/>
        <v>0</v>
      </c>
    </row>
    <row r="31" spans="1:37" ht="19.899999999999999" customHeight="1" x14ac:dyDescent="0.25">
      <c r="A31" s="37">
        <v>26</v>
      </c>
      <c r="B31" s="37">
        <f t="shared" si="7"/>
        <v>0</v>
      </c>
      <c r="C31" s="37"/>
      <c r="D31" s="37"/>
      <c r="E31" s="37"/>
      <c r="F31" s="37"/>
      <c r="G31" s="37"/>
      <c r="H31" s="37"/>
      <c r="I31" s="56">
        <f>SUM(G31+H31)</f>
        <v>0</v>
      </c>
      <c r="J31" s="39"/>
      <c r="K31" s="55">
        <f>SUM(J31+W31)</f>
        <v>0</v>
      </c>
      <c r="L31" s="50"/>
      <c r="M31" s="50"/>
      <c r="N31" s="55">
        <f t="shared" ref="N31:N32" si="12">SUM(L31+M31+U31)</f>
        <v>0</v>
      </c>
      <c r="O31" s="79"/>
      <c r="P31" s="79"/>
      <c r="Q31" s="52"/>
      <c r="R31" s="52"/>
      <c r="S31" s="52"/>
      <c r="T31" s="55">
        <f>SUM(Q31+R31+S31+V31)</f>
        <v>0</v>
      </c>
      <c r="U31" s="23"/>
      <c r="V31" s="23"/>
      <c r="W31" s="23"/>
      <c r="X31" s="55">
        <f>SUM(B31+I31)</f>
        <v>0</v>
      </c>
      <c r="Y31" s="9">
        <f t="shared" si="6"/>
        <v>19348</v>
      </c>
      <c r="AA31" s="14"/>
      <c r="AB31" s="17"/>
      <c r="AC31" s="17"/>
      <c r="AD31" s="17"/>
      <c r="AE31" s="17"/>
      <c r="AF31" s="17"/>
      <c r="AG31" s="17"/>
      <c r="AH31" s="17">
        <f t="shared" si="9"/>
        <v>0</v>
      </c>
      <c r="AI31" s="9">
        <f t="shared" si="10"/>
        <v>0</v>
      </c>
      <c r="AJ31" s="9">
        <f t="shared" si="8"/>
        <v>0</v>
      </c>
      <c r="AK31" s="9">
        <f t="shared" si="11"/>
        <v>0</v>
      </c>
    </row>
    <row r="32" spans="1:37" ht="19.899999999999999" customHeight="1" x14ac:dyDescent="0.25">
      <c r="A32" s="37">
        <v>27</v>
      </c>
      <c r="B32" s="37">
        <f t="shared" si="7"/>
        <v>0</v>
      </c>
      <c r="C32" s="37"/>
      <c r="D32" s="37"/>
      <c r="E32" s="37"/>
      <c r="F32" s="37"/>
      <c r="G32" s="37"/>
      <c r="H32" s="37"/>
      <c r="I32" s="56">
        <f>SUM(G32+H32)</f>
        <v>0</v>
      </c>
      <c r="J32" s="39"/>
      <c r="K32" s="55">
        <f>SUM(J32+W32)</f>
        <v>0</v>
      </c>
      <c r="L32" s="50"/>
      <c r="M32" s="50"/>
      <c r="N32" s="55">
        <f t="shared" si="12"/>
        <v>0</v>
      </c>
      <c r="O32" s="79"/>
      <c r="P32" s="79"/>
      <c r="Q32" s="52"/>
      <c r="R32" s="52"/>
      <c r="S32" s="52"/>
      <c r="T32" s="55">
        <f>SUM(Q32+R32+S32+V32)</f>
        <v>0</v>
      </c>
      <c r="U32" s="23"/>
      <c r="V32" s="23"/>
      <c r="W32" s="23"/>
      <c r="X32" s="55">
        <f>SUM(B32+I32)</f>
        <v>0</v>
      </c>
      <c r="Y32" s="9">
        <f t="shared" si="6"/>
        <v>19348</v>
      </c>
      <c r="AA32" s="14"/>
      <c r="AB32" s="17"/>
      <c r="AC32" s="17"/>
      <c r="AD32" s="17"/>
      <c r="AE32" s="17"/>
      <c r="AF32" s="17"/>
      <c r="AG32" s="17"/>
      <c r="AH32" s="17">
        <f t="shared" si="9"/>
        <v>0</v>
      </c>
      <c r="AI32" s="9">
        <f t="shared" si="10"/>
        <v>0</v>
      </c>
      <c r="AJ32" s="9">
        <f t="shared" si="8"/>
        <v>0</v>
      </c>
      <c r="AK32" s="9">
        <f t="shared" si="11"/>
        <v>0</v>
      </c>
    </row>
    <row r="33" spans="1:37" ht="19.899999999999999" customHeight="1" x14ac:dyDescent="0.25">
      <c r="A33" s="37">
        <v>28</v>
      </c>
      <c r="B33" s="37">
        <f t="shared" si="7"/>
        <v>0</v>
      </c>
      <c r="C33" s="37"/>
      <c r="D33" s="37"/>
      <c r="E33" s="37"/>
      <c r="F33" s="37"/>
      <c r="G33" s="37"/>
      <c r="H33" s="37"/>
      <c r="I33" s="56">
        <f t="shared" si="5"/>
        <v>0</v>
      </c>
      <c r="J33" s="39"/>
      <c r="K33" s="55">
        <f t="shared" si="1"/>
        <v>0</v>
      </c>
      <c r="L33" s="50"/>
      <c r="M33" s="50"/>
      <c r="N33" s="55">
        <f t="shared" si="2"/>
        <v>0</v>
      </c>
      <c r="O33" s="79"/>
      <c r="P33" s="79"/>
      <c r="Q33" s="52"/>
      <c r="R33" s="52"/>
      <c r="S33" s="52"/>
      <c r="T33" s="55">
        <f t="shared" si="3"/>
        <v>0</v>
      </c>
      <c r="U33" s="23"/>
      <c r="V33" s="23"/>
      <c r="W33" s="23"/>
      <c r="X33" s="55">
        <f t="shared" si="4"/>
        <v>0</v>
      </c>
      <c r="Y33" s="9">
        <f t="shared" si="6"/>
        <v>19348</v>
      </c>
      <c r="AA33" s="14"/>
      <c r="AB33" s="17"/>
      <c r="AC33" s="17"/>
      <c r="AD33" s="17"/>
      <c r="AE33" s="17"/>
      <c r="AF33" s="17"/>
      <c r="AG33" s="17"/>
      <c r="AH33" s="17">
        <f t="shared" si="9"/>
        <v>0</v>
      </c>
      <c r="AI33" s="9">
        <f t="shared" si="10"/>
        <v>0</v>
      </c>
      <c r="AJ33" s="9">
        <f t="shared" si="8"/>
        <v>0</v>
      </c>
      <c r="AK33" s="9">
        <f t="shared" si="11"/>
        <v>0</v>
      </c>
    </row>
    <row r="34" spans="1:37" ht="19.899999999999999" customHeight="1" x14ac:dyDescent="0.25">
      <c r="A34" s="37">
        <v>29</v>
      </c>
      <c r="B34" s="37">
        <f t="shared" si="7"/>
        <v>0</v>
      </c>
      <c r="C34" s="37"/>
      <c r="D34" s="37"/>
      <c r="E34" s="37"/>
      <c r="F34" s="37"/>
      <c r="G34" s="37"/>
      <c r="H34" s="37"/>
      <c r="I34" s="56">
        <f t="shared" si="5"/>
        <v>0</v>
      </c>
      <c r="J34" s="39"/>
      <c r="K34" s="55">
        <f t="shared" si="1"/>
        <v>0</v>
      </c>
      <c r="L34" s="50"/>
      <c r="M34" s="50"/>
      <c r="N34" s="55">
        <f t="shared" si="2"/>
        <v>0</v>
      </c>
      <c r="O34" s="79"/>
      <c r="P34" s="79"/>
      <c r="Q34" s="52"/>
      <c r="R34" s="52"/>
      <c r="S34" s="52"/>
      <c r="T34" s="55">
        <f t="shared" si="3"/>
        <v>0</v>
      </c>
      <c r="U34" s="23"/>
      <c r="V34" s="23"/>
      <c r="W34" s="23"/>
      <c r="X34" s="55">
        <f t="shared" si="4"/>
        <v>0</v>
      </c>
      <c r="Y34" s="9">
        <f t="shared" si="6"/>
        <v>19348</v>
      </c>
      <c r="AA34" s="14"/>
      <c r="AB34" s="17"/>
      <c r="AC34" s="17"/>
      <c r="AD34" s="17"/>
      <c r="AE34" s="17"/>
      <c r="AF34" s="17"/>
      <c r="AG34" s="17"/>
      <c r="AH34" s="17">
        <f t="shared" si="9"/>
        <v>0</v>
      </c>
      <c r="AI34" s="9">
        <f t="shared" si="10"/>
        <v>0</v>
      </c>
      <c r="AJ34" s="9">
        <f t="shared" si="8"/>
        <v>0</v>
      </c>
      <c r="AK34" s="9">
        <f t="shared" si="11"/>
        <v>0</v>
      </c>
    </row>
    <row r="35" spans="1:37" ht="19.899999999999999" customHeight="1" x14ac:dyDescent="0.25">
      <c r="A35" s="37">
        <v>30</v>
      </c>
      <c r="B35" s="37">
        <f t="shared" si="7"/>
        <v>0</v>
      </c>
      <c r="C35" s="37"/>
      <c r="D35" s="37"/>
      <c r="E35" s="37"/>
      <c r="F35" s="37"/>
      <c r="G35" s="37"/>
      <c r="H35" s="37"/>
      <c r="I35" s="56">
        <f t="shared" si="5"/>
        <v>0</v>
      </c>
      <c r="J35" s="39"/>
      <c r="K35" s="55">
        <f t="shared" si="1"/>
        <v>0</v>
      </c>
      <c r="L35" s="50"/>
      <c r="M35" s="50"/>
      <c r="N35" s="55">
        <f t="shared" si="2"/>
        <v>0</v>
      </c>
      <c r="O35" s="79"/>
      <c r="P35" s="79"/>
      <c r="Q35" s="52"/>
      <c r="R35" s="52"/>
      <c r="S35" s="52"/>
      <c r="T35" s="55">
        <f t="shared" si="3"/>
        <v>0</v>
      </c>
      <c r="U35" s="23"/>
      <c r="V35" s="23"/>
      <c r="W35" s="23"/>
      <c r="X35" s="55">
        <f t="shared" si="4"/>
        <v>0</v>
      </c>
      <c r="Y35" s="9">
        <f t="shared" si="6"/>
        <v>19348</v>
      </c>
      <c r="AA35" s="14"/>
      <c r="AB35" s="17"/>
      <c r="AC35" s="17"/>
      <c r="AD35" s="17"/>
      <c r="AE35" s="17"/>
      <c r="AF35" s="17"/>
      <c r="AG35" s="17"/>
      <c r="AH35" s="17">
        <f t="shared" si="9"/>
        <v>0</v>
      </c>
      <c r="AI35" s="9">
        <f t="shared" si="10"/>
        <v>0</v>
      </c>
      <c r="AJ35" s="9">
        <f t="shared" si="8"/>
        <v>0</v>
      </c>
      <c r="AK35" s="9">
        <f t="shared" si="11"/>
        <v>0</v>
      </c>
    </row>
    <row r="36" spans="1:37" ht="19.899999999999999" customHeight="1" x14ac:dyDescent="0.25">
      <c r="A36" s="37">
        <v>31</v>
      </c>
      <c r="B36" s="37">
        <f t="shared" si="7"/>
        <v>0</v>
      </c>
      <c r="C36" s="37"/>
      <c r="D36" s="37"/>
      <c r="E36" s="37"/>
      <c r="F36" s="37"/>
      <c r="G36" s="37"/>
      <c r="H36" s="37"/>
      <c r="I36" s="56">
        <f t="shared" si="5"/>
        <v>0</v>
      </c>
      <c r="J36" s="39"/>
      <c r="K36" s="55">
        <f t="shared" si="1"/>
        <v>0</v>
      </c>
      <c r="L36" s="50"/>
      <c r="M36" s="50"/>
      <c r="N36" s="55">
        <f t="shared" si="2"/>
        <v>0</v>
      </c>
      <c r="O36" s="79"/>
      <c r="P36" s="79"/>
      <c r="Q36" s="52"/>
      <c r="R36" s="52"/>
      <c r="S36" s="52"/>
      <c r="T36" s="55">
        <f t="shared" si="3"/>
        <v>0</v>
      </c>
      <c r="U36" s="23"/>
      <c r="V36" s="23"/>
      <c r="W36" s="23"/>
      <c r="X36" s="55">
        <f t="shared" si="4"/>
        <v>0</v>
      </c>
      <c r="Y36" s="9">
        <f t="shared" si="6"/>
        <v>19348</v>
      </c>
      <c r="AA36" s="14"/>
      <c r="AB36" s="17"/>
      <c r="AC36" s="17"/>
      <c r="AD36" s="17"/>
      <c r="AE36" s="17"/>
      <c r="AF36" s="17"/>
      <c r="AG36" s="17"/>
      <c r="AH36" s="17"/>
      <c r="AI36" s="9"/>
      <c r="AJ36" s="9"/>
      <c r="AK36" s="9"/>
    </row>
    <row r="37" spans="1:37" ht="19.899999999999999" customHeight="1" x14ac:dyDescent="0.25">
      <c r="A37" s="48" t="s">
        <v>2</v>
      </c>
      <c r="B37" s="19">
        <f t="shared" ref="B37" si="13">SUM(B6:B36)</f>
        <v>0</v>
      </c>
      <c r="C37" s="19">
        <f t="shared" ref="C37:X37" si="14">SUM(C6:C36)</f>
        <v>0</v>
      </c>
      <c r="D37" s="19">
        <f t="shared" si="14"/>
        <v>0</v>
      </c>
      <c r="E37" s="19"/>
      <c r="F37" s="19"/>
      <c r="G37" s="19">
        <f t="shared" si="14"/>
        <v>0</v>
      </c>
      <c r="H37" s="19">
        <f t="shared" si="14"/>
        <v>0</v>
      </c>
      <c r="I37" s="19">
        <f t="shared" si="14"/>
        <v>0</v>
      </c>
      <c r="J37" s="19">
        <f t="shared" si="14"/>
        <v>0</v>
      </c>
      <c r="K37" s="19">
        <f t="shared" si="14"/>
        <v>0</v>
      </c>
      <c r="L37" s="19">
        <f t="shared" si="14"/>
        <v>0</v>
      </c>
      <c r="M37" s="19">
        <f t="shared" si="14"/>
        <v>0</v>
      </c>
      <c r="N37" s="19">
        <f t="shared" si="14"/>
        <v>0</v>
      </c>
      <c r="O37" s="19">
        <f t="shared" si="14"/>
        <v>0</v>
      </c>
      <c r="P37" s="19">
        <f t="shared" si="14"/>
        <v>0</v>
      </c>
      <c r="Q37" s="19">
        <f t="shared" si="14"/>
        <v>0</v>
      </c>
      <c r="R37" s="19">
        <f t="shared" si="14"/>
        <v>0</v>
      </c>
      <c r="S37" s="19">
        <f t="shared" si="14"/>
        <v>0</v>
      </c>
      <c r="T37" s="19">
        <f t="shared" si="14"/>
        <v>0</v>
      </c>
      <c r="U37" s="19">
        <f t="shared" si="14"/>
        <v>0</v>
      </c>
      <c r="V37" s="19">
        <f t="shared" si="14"/>
        <v>0</v>
      </c>
      <c r="W37" s="19">
        <f t="shared" si="14"/>
        <v>0</v>
      </c>
      <c r="X37" s="19">
        <f t="shared" si="14"/>
        <v>0</v>
      </c>
      <c r="Y37" s="19"/>
      <c r="AA37" s="33" t="s">
        <v>2</v>
      </c>
      <c r="AB37" s="25">
        <f t="shared" ref="AB37:AK37" si="15">SUM(AB26:AB36)</f>
        <v>0</v>
      </c>
      <c r="AC37" s="25">
        <f>SUM(AC26:AC36)</f>
        <v>0</v>
      </c>
      <c r="AD37" s="25">
        <f t="shared" si="15"/>
        <v>0</v>
      </c>
      <c r="AE37" s="25"/>
      <c r="AF37" s="25">
        <f t="shared" si="15"/>
        <v>0</v>
      </c>
      <c r="AG37" s="25">
        <f t="shared" si="15"/>
        <v>0</v>
      </c>
      <c r="AH37" s="25">
        <f t="shared" si="15"/>
        <v>0</v>
      </c>
      <c r="AI37" s="25">
        <f t="shared" si="15"/>
        <v>0</v>
      </c>
      <c r="AJ37" s="25">
        <f t="shared" si="15"/>
        <v>0</v>
      </c>
      <c r="AK37" s="25">
        <f t="shared" si="15"/>
        <v>0</v>
      </c>
    </row>
    <row r="38" spans="1:37" s="10" customFormat="1" ht="19.899999999999999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18"/>
      <c r="M38" s="18"/>
      <c r="N38" s="18"/>
      <c r="O38" s="18"/>
      <c r="P38" s="18"/>
      <c r="Q38" s="3"/>
      <c r="R38" s="3"/>
      <c r="S38" s="3"/>
      <c r="T38" s="18"/>
      <c r="U38" s="18"/>
      <c r="V38" s="18"/>
      <c r="W38" s="18"/>
      <c r="X38" s="18"/>
      <c r="Y38" s="7"/>
      <c r="Z38"/>
      <c r="AB38" s="13"/>
      <c r="AC38" s="13"/>
      <c r="AF38"/>
      <c r="AG38" s="3"/>
      <c r="AH38" s="3"/>
      <c r="AJ38" s="3"/>
      <c r="AK38" s="3"/>
    </row>
    <row r="39" spans="1:37" s="10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18"/>
      <c r="M39" s="18"/>
      <c r="N39" s="18"/>
      <c r="O39" s="18"/>
      <c r="P39" s="18"/>
      <c r="Q39" s="3"/>
      <c r="R39" s="3"/>
      <c r="S39" s="3"/>
      <c r="T39" s="18"/>
      <c r="U39" s="18"/>
      <c r="V39" s="18"/>
      <c r="W39" s="18"/>
      <c r="X39" s="18"/>
      <c r="Y39" s="7"/>
      <c r="Z39"/>
      <c r="AB39" s="13"/>
      <c r="AC39" s="13"/>
      <c r="AF39"/>
      <c r="AG39" s="3"/>
      <c r="AH39" s="3"/>
      <c r="AJ39" s="3"/>
      <c r="AK39" s="3"/>
    </row>
    <row r="40" spans="1:37" s="10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18"/>
      <c r="M40" s="18"/>
      <c r="N40" s="18"/>
      <c r="O40" s="18"/>
      <c r="P40" s="18"/>
      <c r="Q40" s="3"/>
      <c r="R40" s="3"/>
      <c r="S40" s="3"/>
      <c r="T40" s="18"/>
      <c r="U40" s="18"/>
      <c r="V40" s="18"/>
      <c r="W40" s="18"/>
      <c r="X40" s="18"/>
      <c r="Y40" s="7"/>
      <c r="Z40"/>
      <c r="AB40" s="13"/>
      <c r="AC40" s="13"/>
      <c r="AF40"/>
      <c r="AG40" s="3"/>
      <c r="AH40" s="3"/>
      <c r="AJ40" s="3"/>
      <c r="AK40" s="3"/>
    </row>
    <row r="41" spans="1:37" s="10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18"/>
      <c r="M41" s="18"/>
      <c r="N41" s="18"/>
      <c r="O41" s="18"/>
      <c r="P41" s="18"/>
      <c r="Q41" s="3"/>
      <c r="R41" s="3"/>
      <c r="S41" s="3"/>
      <c r="T41" s="18"/>
      <c r="U41" s="18"/>
      <c r="V41" s="18"/>
      <c r="W41" s="67"/>
      <c r="X41" s="67"/>
      <c r="Y41" s="67"/>
      <c r="Z41"/>
      <c r="AA41" s="61"/>
      <c r="AB41" s="13"/>
      <c r="AC41" s="13"/>
      <c r="AF41"/>
      <c r="AG41" s="3"/>
      <c r="AH41" s="3"/>
      <c r="AJ41" s="3"/>
      <c r="AK41" s="3"/>
    </row>
    <row r="42" spans="1:37" s="10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18"/>
      <c r="M42" s="18"/>
      <c r="N42" s="18"/>
      <c r="O42" s="18"/>
      <c r="P42" s="18"/>
      <c r="Q42" s="3"/>
      <c r="R42" s="3"/>
      <c r="S42" s="3"/>
      <c r="T42" s="18"/>
      <c r="U42" s="18"/>
      <c r="V42" s="18"/>
      <c r="W42" s="18"/>
      <c r="X42" s="18"/>
      <c r="Y42" s="7"/>
      <c r="Z42"/>
      <c r="AA42" s="61"/>
      <c r="AB42" s="13"/>
      <c r="AC42" s="13"/>
      <c r="AF42"/>
      <c r="AG42" s="3"/>
      <c r="AH42" s="3"/>
      <c r="AJ42" s="3"/>
      <c r="AK42" s="3"/>
    </row>
  </sheetData>
  <mergeCells count="13">
    <mergeCell ref="A4:I4"/>
    <mergeCell ref="A3:Y3"/>
    <mergeCell ref="Z3:AG3"/>
    <mergeCell ref="AA7:AC7"/>
    <mergeCell ref="AA20:AB20"/>
    <mergeCell ref="AA21:AB21"/>
    <mergeCell ref="AG21:AK21"/>
    <mergeCell ref="AA22:AB22"/>
    <mergeCell ref="AH3:AI3"/>
    <mergeCell ref="L4:T4"/>
    <mergeCell ref="U4:W4"/>
    <mergeCell ref="AA5:AD5"/>
    <mergeCell ref="AG5:AI5"/>
  </mergeCells>
  <dataValidations count="2">
    <dataValidation type="whole" operator="equal" allowBlank="1" showInputMessage="1" showErrorMessage="1" errorTitle="NÃO MUDAR!!" promptTitle="NÃO MUDAR!!" sqref="B37:J37 K6:K37 L37:X37" xr:uid="{00000000-0002-0000-0600-000000000000}">
      <formula1>100000</formula1>
    </dataValidation>
    <dataValidation type="whole" operator="equal" allowBlank="1" showInputMessage="1" showErrorMessage="1" errorTitle="NÃO MUDAR!!" sqref="X6:X36 T6:T36 I6:I36 N6:P36" xr:uid="{00000000-0002-0000-0600-000001000000}">
      <formula1>100000</formula1>
    </dataValidation>
  </dataValidations>
  <pageMargins left="0" right="0.11811023622047245" top="0.19685039370078741" bottom="0.19685039370078741" header="0.31496062992125984" footer="0.31496062992125984"/>
  <pageSetup paperSize="9" scale="56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42"/>
  <sheetViews>
    <sheetView zoomScale="80" zoomScaleNormal="80" workbookViewId="0">
      <selection activeCell="AI5" sqref="AI5"/>
    </sheetView>
  </sheetViews>
  <sheetFormatPr defaultRowHeight="15" x14ac:dyDescent="0.25"/>
  <cols>
    <col min="1" max="1" width="5" style="3" customWidth="1"/>
    <col min="2" max="2" width="6.7109375" style="3" bestFit="1" customWidth="1"/>
    <col min="3" max="8" width="6" style="3" customWidth="1"/>
    <col min="9" max="9" width="5.28515625" style="3" customWidth="1"/>
    <col min="10" max="11" width="6" style="3" bestFit="1" customWidth="1"/>
    <col min="12" max="12" width="7.140625" style="18" bestFit="1" customWidth="1"/>
    <col min="13" max="13" width="6.28515625" style="18" customWidth="1"/>
    <col min="14" max="14" width="9.140625" style="18" customWidth="1"/>
    <col min="15" max="15" width="7.7109375" style="3" bestFit="1" customWidth="1"/>
    <col min="16" max="16" width="7.140625" style="3" bestFit="1" customWidth="1"/>
    <col min="17" max="17" width="6" style="3" bestFit="1" customWidth="1"/>
    <col min="18" max="18" width="7.28515625" style="18" customWidth="1"/>
    <col min="19" max="22" width="6.28515625" style="18" customWidth="1"/>
    <col min="23" max="23" width="12.5703125" style="7" customWidth="1"/>
    <col min="24" max="24" width="0.7109375" customWidth="1"/>
    <col min="25" max="25" width="13.140625" style="10" customWidth="1"/>
    <col min="26" max="26" width="13.85546875" style="10" customWidth="1"/>
    <col min="27" max="27" width="9.5703125" style="10" customWidth="1"/>
    <col min="28" max="28" width="9.140625" style="10" customWidth="1"/>
    <col min="29" max="29" width="6.7109375" style="10" customWidth="1"/>
    <col min="30" max="30" width="7.140625" customWidth="1"/>
    <col min="31" max="31" width="13.5703125" style="3" customWidth="1"/>
    <col min="32" max="32" width="12.7109375" style="3" customWidth="1"/>
    <col min="33" max="33" width="9.140625" style="10" customWidth="1"/>
    <col min="34" max="34" width="9.85546875" style="3" customWidth="1"/>
    <col min="35" max="35" width="10.5703125" style="3" customWidth="1"/>
  </cols>
  <sheetData>
    <row r="1" spans="1:33" ht="39" customHeight="1" x14ac:dyDescent="0.25"/>
    <row r="2" spans="1:33" ht="21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33" ht="36.6" customHeight="1" thickTop="1" thickBot="1" x14ac:dyDescent="0.3">
      <c r="A3" s="91" t="s">
        <v>31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4"/>
      <c r="Y3" s="94"/>
      <c r="Z3" s="94"/>
      <c r="AA3" s="94"/>
      <c r="AB3" s="94"/>
      <c r="AC3" s="94"/>
      <c r="AD3" s="94"/>
      <c r="AE3" s="95"/>
      <c r="AF3" s="104" t="s">
        <v>62</v>
      </c>
      <c r="AG3" s="105"/>
    </row>
    <row r="4" spans="1:33" ht="26.25" customHeight="1" thickTop="1" x14ac:dyDescent="0.25">
      <c r="A4" s="101" t="s">
        <v>30</v>
      </c>
      <c r="B4" s="102"/>
      <c r="C4" s="102"/>
      <c r="D4" s="102"/>
      <c r="E4" s="102"/>
      <c r="F4" s="102"/>
      <c r="G4" s="102"/>
      <c r="H4" s="102"/>
      <c r="I4" s="102"/>
      <c r="J4" s="40"/>
      <c r="K4" s="44"/>
      <c r="L4" s="99" t="s">
        <v>33</v>
      </c>
      <c r="M4" s="99"/>
      <c r="N4" s="99"/>
      <c r="O4" s="99"/>
      <c r="P4" s="99"/>
      <c r="Q4" s="99"/>
      <c r="R4" s="100"/>
      <c r="S4" s="96" t="s">
        <v>29</v>
      </c>
      <c r="T4" s="97"/>
      <c r="U4" s="98"/>
      <c r="V4" s="44"/>
      <c r="W4" s="44"/>
      <c r="X4" s="20"/>
      <c r="Y4" s="20"/>
      <c r="Z4" s="20"/>
      <c r="AA4" s="20"/>
      <c r="AB4" s="20"/>
      <c r="AC4" s="20"/>
      <c r="AD4" s="20"/>
      <c r="AE4" s="20"/>
      <c r="AF4" s="22"/>
      <c r="AG4" s="21"/>
    </row>
    <row r="5" spans="1:33" ht="82.5" customHeight="1" x14ac:dyDescent="0.25">
      <c r="A5" s="35" t="s">
        <v>4</v>
      </c>
      <c r="B5" s="36" t="s">
        <v>24</v>
      </c>
      <c r="C5" s="36" t="s">
        <v>25</v>
      </c>
      <c r="D5" s="36" t="s">
        <v>58</v>
      </c>
      <c r="E5" s="36" t="s">
        <v>59</v>
      </c>
      <c r="F5" s="36" t="s">
        <v>60</v>
      </c>
      <c r="G5" s="36" t="s">
        <v>40</v>
      </c>
      <c r="H5" s="36" t="s">
        <v>39</v>
      </c>
      <c r="I5" s="57" t="s">
        <v>38</v>
      </c>
      <c r="J5" s="38" t="s">
        <v>11</v>
      </c>
      <c r="K5" s="54" t="s">
        <v>41</v>
      </c>
      <c r="L5" s="49" t="s">
        <v>22</v>
      </c>
      <c r="M5" s="49" t="s">
        <v>23</v>
      </c>
      <c r="N5" s="54" t="s">
        <v>34</v>
      </c>
      <c r="O5" s="51" t="s">
        <v>20</v>
      </c>
      <c r="P5" s="51" t="s">
        <v>21</v>
      </c>
      <c r="Q5" s="51" t="s">
        <v>55</v>
      </c>
      <c r="R5" s="54" t="s">
        <v>32</v>
      </c>
      <c r="S5" s="34" t="s">
        <v>22</v>
      </c>
      <c r="T5" s="34" t="s">
        <v>8</v>
      </c>
      <c r="U5" s="34" t="s">
        <v>27</v>
      </c>
      <c r="V5" s="54" t="s">
        <v>28</v>
      </c>
      <c r="W5" s="45" t="s">
        <v>5</v>
      </c>
      <c r="X5" s="2"/>
      <c r="Y5" s="113" t="s">
        <v>6</v>
      </c>
      <c r="Z5" s="113"/>
      <c r="AA5" s="113"/>
      <c r="AB5" s="113"/>
      <c r="AC5" s="60"/>
      <c r="AE5" s="113" t="s">
        <v>7</v>
      </c>
      <c r="AF5" s="113"/>
      <c r="AG5" s="113"/>
    </row>
    <row r="6" spans="1:33" ht="60" x14ac:dyDescent="0.25">
      <c r="A6" s="37">
        <v>1</v>
      </c>
      <c r="B6" s="37">
        <f t="shared" ref="B6:B24" si="0">SUM(D6:F6)</f>
        <v>0</v>
      </c>
      <c r="C6" s="37"/>
      <c r="D6" s="37"/>
      <c r="E6" s="37"/>
      <c r="F6" s="37"/>
      <c r="G6" s="37"/>
      <c r="H6" s="37"/>
      <c r="I6" s="56">
        <f>SUM(G6+H6)</f>
        <v>0</v>
      </c>
      <c r="J6" s="39"/>
      <c r="K6" s="63">
        <f t="shared" ref="K6:K36" si="1">SUM(J6+U6)</f>
        <v>0</v>
      </c>
      <c r="L6" s="64"/>
      <c r="M6" s="64"/>
      <c r="N6" s="63">
        <f t="shared" ref="N6:N36" si="2">SUM(L6+M6+S6)</f>
        <v>0</v>
      </c>
      <c r="O6" s="65"/>
      <c r="P6" s="65"/>
      <c r="Q6" s="65"/>
      <c r="R6" s="63">
        <f t="shared" ref="R6:R36" si="3">SUM(O6+P6+Q6+T6)</f>
        <v>0</v>
      </c>
      <c r="S6" s="66"/>
      <c r="T6" s="66"/>
      <c r="U6" s="66"/>
      <c r="V6" s="63">
        <f t="shared" ref="V6:V36" si="4">SUM(B6+I6)</f>
        <v>0</v>
      </c>
      <c r="W6" s="9">
        <f>SUM(AB20-N6)</f>
        <v>0</v>
      </c>
      <c r="Y6" s="4" t="s">
        <v>0</v>
      </c>
      <c r="Z6" s="4" t="s">
        <v>1</v>
      </c>
      <c r="AA6" s="4" t="s">
        <v>9</v>
      </c>
      <c r="AB6" s="6" t="s">
        <v>3</v>
      </c>
      <c r="AC6" s="7"/>
      <c r="AE6" s="5" t="s">
        <v>0</v>
      </c>
      <c r="AF6" s="4" t="s">
        <v>10</v>
      </c>
      <c r="AG6" s="4" t="s">
        <v>9</v>
      </c>
    </row>
    <row r="7" spans="1:33" ht="19.899999999999999" customHeight="1" x14ac:dyDescent="0.25">
      <c r="A7" s="37">
        <v>2</v>
      </c>
      <c r="B7" s="37">
        <f t="shared" si="0"/>
        <v>0</v>
      </c>
      <c r="C7" s="37"/>
      <c r="D7" s="37"/>
      <c r="E7" s="37"/>
      <c r="F7" s="37"/>
      <c r="G7" s="37"/>
      <c r="H7" s="37"/>
      <c r="I7" s="56">
        <f t="shared" ref="I7:I36" si="5">SUM(G7+H7)</f>
        <v>0</v>
      </c>
      <c r="J7" s="39"/>
      <c r="K7" s="55">
        <f t="shared" si="1"/>
        <v>0</v>
      </c>
      <c r="L7" s="50"/>
      <c r="M7" s="50"/>
      <c r="N7" s="55">
        <f t="shared" si="2"/>
        <v>0</v>
      </c>
      <c r="O7" s="52"/>
      <c r="P7" s="52"/>
      <c r="Q7" s="52"/>
      <c r="R7" s="55">
        <f t="shared" si="3"/>
        <v>0</v>
      </c>
      <c r="S7" s="23"/>
      <c r="T7" s="23"/>
      <c r="U7" s="23"/>
      <c r="V7" s="55">
        <f t="shared" si="4"/>
        <v>0</v>
      </c>
      <c r="W7" s="9">
        <f>SUM(W6-N7)</f>
        <v>0</v>
      </c>
      <c r="Y7" s="106" t="s">
        <v>12</v>
      </c>
      <c r="Z7" s="107"/>
      <c r="AA7" s="108"/>
      <c r="AB7" s="9"/>
      <c r="AC7" s="18"/>
      <c r="AE7" s="1"/>
      <c r="AF7" s="9"/>
      <c r="AG7" s="17"/>
    </row>
    <row r="8" spans="1:33" ht="19.899999999999999" customHeight="1" x14ac:dyDescent="0.25">
      <c r="A8" s="37">
        <v>3</v>
      </c>
      <c r="B8" s="37">
        <f t="shared" si="0"/>
        <v>0</v>
      </c>
      <c r="C8" s="37"/>
      <c r="D8" s="37"/>
      <c r="E8" s="37"/>
      <c r="F8" s="37"/>
      <c r="G8" s="37"/>
      <c r="H8" s="37"/>
      <c r="I8" s="56">
        <f t="shared" si="5"/>
        <v>0</v>
      </c>
      <c r="J8" s="39"/>
      <c r="K8" s="55">
        <f t="shared" si="1"/>
        <v>0</v>
      </c>
      <c r="L8" s="50"/>
      <c r="M8" s="50"/>
      <c r="N8" s="55">
        <f t="shared" si="2"/>
        <v>0</v>
      </c>
      <c r="O8" s="52"/>
      <c r="P8" s="52"/>
      <c r="Q8" s="52"/>
      <c r="R8" s="55">
        <f t="shared" si="3"/>
        <v>0</v>
      </c>
      <c r="S8" s="23"/>
      <c r="T8" s="23"/>
      <c r="U8" s="23"/>
      <c r="V8" s="55">
        <f t="shared" si="4"/>
        <v>0</v>
      </c>
      <c r="W8" s="9">
        <f>SUM(W7-N8)</f>
        <v>0</v>
      </c>
      <c r="Y8" s="14"/>
      <c r="Z8" s="11"/>
      <c r="AA8" s="11"/>
      <c r="AB8" s="9"/>
      <c r="AC8" s="61"/>
      <c r="AE8" s="8"/>
      <c r="AF8" s="9"/>
      <c r="AG8" s="17"/>
    </row>
    <row r="9" spans="1:33" ht="19.899999999999999" customHeight="1" x14ac:dyDescent="0.25">
      <c r="A9" s="37">
        <v>4</v>
      </c>
      <c r="B9" s="37">
        <f t="shared" si="0"/>
        <v>0</v>
      </c>
      <c r="C9" s="37"/>
      <c r="D9" s="37"/>
      <c r="E9" s="37"/>
      <c r="F9" s="37"/>
      <c r="G9" s="37"/>
      <c r="H9" s="37"/>
      <c r="I9" s="56">
        <f t="shared" si="5"/>
        <v>0</v>
      </c>
      <c r="J9" s="39"/>
      <c r="K9" s="55">
        <f t="shared" si="1"/>
        <v>0</v>
      </c>
      <c r="L9" s="50"/>
      <c r="M9" s="50"/>
      <c r="N9" s="55">
        <f t="shared" si="2"/>
        <v>0</v>
      </c>
      <c r="O9" s="52"/>
      <c r="P9" s="52"/>
      <c r="Q9" s="52"/>
      <c r="R9" s="55">
        <f t="shared" si="3"/>
        <v>0</v>
      </c>
      <c r="S9" s="23"/>
      <c r="T9" s="23"/>
      <c r="U9" s="23"/>
      <c r="V9" s="55">
        <f t="shared" si="4"/>
        <v>0</v>
      </c>
      <c r="W9" s="9">
        <f>SUM(W8-N9)</f>
        <v>0</v>
      </c>
      <c r="Y9" s="14"/>
      <c r="Z9" s="11"/>
      <c r="AA9" s="11"/>
      <c r="AB9" s="9"/>
      <c r="AC9" s="61"/>
      <c r="AE9" s="8"/>
      <c r="AF9" s="9"/>
      <c r="AG9" s="17"/>
    </row>
    <row r="10" spans="1:33" ht="19.899999999999999" customHeight="1" x14ac:dyDescent="0.25">
      <c r="A10" s="37">
        <v>5</v>
      </c>
      <c r="B10" s="37">
        <f t="shared" si="0"/>
        <v>0</v>
      </c>
      <c r="C10" s="37"/>
      <c r="D10" s="37"/>
      <c r="E10" s="37"/>
      <c r="F10" s="37"/>
      <c r="G10" s="37"/>
      <c r="H10" s="37"/>
      <c r="I10" s="56">
        <f t="shared" si="5"/>
        <v>0</v>
      </c>
      <c r="J10" s="39"/>
      <c r="K10" s="55">
        <f t="shared" si="1"/>
        <v>0</v>
      </c>
      <c r="L10" s="50"/>
      <c r="M10" s="50"/>
      <c r="N10" s="55">
        <f t="shared" si="2"/>
        <v>0</v>
      </c>
      <c r="O10" s="52"/>
      <c r="P10" s="52"/>
      <c r="Q10" s="52"/>
      <c r="R10" s="55">
        <f t="shared" si="3"/>
        <v>0</v>
      </c>
      <c r="S10" s="23"/>
      <c r="T10" s="23"/>
      <c r="U10" s="23"/>
      <c r="V10" s="55">
        <f t="shared" si="4"/>
        <v>0</v>
      </c>
      <c r="W10" s="9">
        <f>SUM(W9-N10)</f>
        <v>0</v>
      </c>
      <c r="Y10" s="14"/>
      <c r="Z10" s="11"/>
      <c r="AA10" s="11"/>
      <c r="AB10" s="9"/>
      <c r="AC10" s="18"/>
      <c r="AE10" s="8"/>
      <c r="AF10" s="9"/>
      <c r="AG10" s="11"/>
    </row>
    <row r="11" spans="1:33" ht="19.899999999999999" customHeight="1" x14ac:dyDescent="0.25">
      <c r="A11" s="37">
        <v>6</v>
      </c>
      <c r="B11" s="37">
        <f t="shared" si="0"/>
        <v>0</v>
      </c>
      <c r="C11" s="37"/>
      <c r="D11" s="37"/>
      <c r="E11" s="37"/>
      <c r="F11" s="37"/>
      <c r="G11" s="37"/>
      <c r="H11" s="37"/>
      <c r="I11" s="56">
        <f t="shared" si="5"/>
        <v>0</v>
      </c>
      <c r="J11" s="39"/>
      <c r="K11" s="55">
        <f t="shared" si="1"/>
        <v>0</v>
      </c>
      <c r="L11" s="50"/>
      <c r="M11" s="50"/>
      <c r="N11" s="55">
        <f t="shared" si="2"/>
        <v>0</v>
      </c>
      <c r="O11" s="52"/>
      <c r="P11" s="52"/>
      <c r="Q11" s="52"/>
      <c r="R11" s="55">
        <f t="shared" si="3"/>
        <v>0</v>
      </c>
      <c r="S11" s="23"/>
      <c r="T11" s="23"/>
      <c r="U11" s="23"/>
      <c r="V11" s="55">
        <f t="shared" si="4"/>
        <v>0</v>
      </c>
      <c r="W11" s="9">
        <f t="shared" ref="W11:W36" si="6">SUM(W10-N11)</f>
        <v>0</v>
      </c>
      <c r="Y11" s="14"/>
      <c r="Z11" s="11"/>
      <c r="AA11" s="11"/>
      <c r="AB11" s="9"/>
      <c r="AC11" s="61"/>
      <c r="AE11" s="8"/>
      <c r="AF11" s="9"/>
      <c r="AG11" s="11"/>
    </row>
    <row r="12" spans="1:33" ht="19.899999999999999" customHeight="1" x14ac:dyDescent="0.25">
      <c r="A12" s="37">
        <v>7</v>
      </c>
      <c r="B12" s="37">
        <f t="shared" si="0"/>
        <v>0</v>
      </c>
      <c r="C12" s="37"/>
      <c r="D12" s="37"/>
      <c r="E12" s="37"/>
      <c r="F12" s="37"/>
      <c r="G12" s="37"/>
      <c r="H12" s="37"/>
      <c r="I12" s="56">
        <f t="shared" si="5"/>
        <v>0</v>
      </c>
      <c r="J12" s="39"/>
      <c r="K12" s="55">
        <f t="shared" si="1"/>
        <v>0</v>
      </c>
      <c r="L12" s="50"/>
      <c r="M12" s="50"/>
      <c r="N12" s="55">
        <f t="shared" si="2"/>
        <v>0</v>
      </c>
      <c r="O12" s="52"/>
      <c r="P12" s="52"/>
      <c r="Q12" s="52"/>
      <c r="R12" s="55">
        <f t="shared" si="3"/>
        <v>0</v>
      </c>
      <c r="S12" s="23"/>
      <c r="T12" s="23"/>
      <c r="U12" s="23"/>
      <c r="V12" s="55">
        <f t="shared" si="4"/>
        <v>0</v>
      </c>
      <c r="W12" s="9">
        <f t="shared" si="6"/>
        <v>0</v>
      </c>
      <c r="Y12" s="14"/>
      <c r="Z12" s="17"/>
      <c r="AA12" s="17"/>
      <c r="AB12" s="9"/>
      <c r="AC12" s="18"/>
      <c r="AE12" s="15" t="s">
        <v>2</v>
      </c>
      <c r="AF12" s="25">
        <f>SUM(AF7:AF11)</f>
        <v>0</v>
      </c>
      <c r="AG12" s="26">
        <f>SUM(AG7:AG11)</f>
        <v>0</v>
      </c>
    </row>
    <row r="13" spans="1:33" ht="19.899999999999999" customHeight="1" x14ac:dyDescent="0.25">
      <c r="A13" s="37">
        <v>8</v>
      </c>
      <c r="B13" s="37">
        <f t="shared" si="0"/>
        <v>0</v>
      </c>
      <c r="C13" s="37"/>
      <c r="D13" s="37"/>
      <c r="E13" s="37"/>
      <c r="F13" s="37"/>
      <c r="G13" s="37"/>
      <c r="H13" s="37"/>
      <c r="I13" s="56">
        <f t="shared" si="5"/>
        <v>0</v>
      </c>
      <c r="J13" s="39"/>
      <c r="K13" s="55">
        <f t="shared" si="1"/>
        <v>0</v>
      </c>
      <c r="L13" s="50"/>
      <c r="M13" s="50"/>
      <c r="N13" s="55">
        <f t="shared" si="2"/>
        <v>0</v>
      </c>
      <c r="O13" s="52"/>
      <c r="P13" s="52"/>
      <c r="Q13" s="52"/>
      <c r="R13" s="55">
        <f t="shared" si="3"/>
        <v>0</v>
      </c>
      <c r="S13" s="23"/>
      <c r="T13" s="23"/>
      <c r="U13" s="23"/>
      <c r="V13" s="55">
        <f t="shared" si="4"/>
        <v>0</v>
      </c>
      <c r="W13" s="9">
        <f t="shared" si="6"/>
        <v>0</v>
      </c>
      <c r="Y13" s="14"/>
      <c r="Z13" s="17"/>
      <c r="AA13" s="17"/>
      <c r="AB13" s="9"/>
      <c r="AC13" s="61"/>
    </row>
    <row r="14" spans="1:33" ht="19.899999999999999" customHeight="1" x14ac:dyDescent="0.25">
      <c r="A14" s="37">
        <v>9</v>
      </c>
      <c r="B14" s="37">
        <f t="shared" si="0"/>
        <v>0</v>
      </c>
      <c r="C14" s="37"/>
      <c r="D14" s="37"/>
      <c r="E14" s="37"/>
      <c r="F14" s="37"/>
      <c r="G14" s="37"/>
      <c r="H14" s="37"/>
      <c r="I14" s="56">
        <f t="shared" si="5"/>
        <v>0</v>
      </c>
      <c r="J14" s="39"/>
      <c r="K14" s="55">
        <f t="shared" si="1"/>
        <v>0</v>
      </c>
      <c r="L14" s="50"/>
      <c r="M14" s="50"/>
      <c r="N14" s="55">
        <f t="shared" si="2"/>
        <v>0</v>
      </c>
      <c r="O14" s="52"/>
      <c r="P14" s="52"/>
      <c r="Q14" s="52"/>
      <c r="R14" s="55">
        <f t="shared" si="3"/>
        <v>0</v>
      </c>
      <c r="S14" s="23"/>
      <c r="T14" s="23"/>
      <c r="U14" s="23"/>
      <c r="V14" s="55">
        <f t="shared" si="4"/>
        <v>0</v>
      </c>
      <c r="W14" s="9">
        <f t="shared" si="6"/>
        <v>0</v>
      </c>
      <c r="Y14" s="1"/>
      <c r="Z14" s="9"/>
      <c r="AA14" s="9"/>
      <c r="AB14" s="17"/>
      <c r="AC14" s="61"/>
    </row>
    <row r="15" spans="1:33" ht="19.899999999999999" customHeight="1" x14ac:dyDescent="0.25">
      <c r="A15" s="37">
        <v>10</v>
      </c>
      <c r="B15" s="37">
        <f t="shared" si="0"/>
        <v>0</v>
      </c>
      <c r="C15" s="37"/>
      <c r="D15" s="37"/>
      <c r="E15" s="37"/>
      <c r="F15" s="37"/>
      <c r="G15" s="37"/>
      <c r="H15" s="37"/>
      <c r="I15" s="56">
        <f t="shared" si="5"/>
        <v>0</v>
      </c>
      <c r="J15" s="39"/>
      <c r="K15" s="55">
        <f t="shared" si="1"/>
        <v>0</v>
      </c>
      <c r="L15" s="50"/>
      <c r="M15" s="50"/>
      <c r="N15" s="55">
        <f t="shared" ref="N15" si="7">SUM(L15+M15+S15)</f>
        <v>0</v>
      </c>
      <c r="O15" s="52"/>
      <c r="P15" s="52"/>
      <c r="Q15" s="52"/>
      <c r="R15" s="55">
        <f t="shared" si="3"/>
        <v>0</v>
      </c>
      <c r="S15" s="23"/>
      <c r="T15" s="23"/>
      <c r="U15" s="23"/>
      <c r="V15" s="55">
        <f t="shared" si="4"/>
        <v>0</v>
      </c>
      <c r="W15" s="9">
        <f t="shared" si="6"/>
        <v>0</v>
      </c>
      <c r="Y15" s="58"/>
      <c r="Z15" s="11"/>
      <c r="AA15" s="11"/>
      <c r="AB15" s="17"/>
      <c r="AC15" s="61"/>
    </row>
    <row r="16" spans="1:33" ht="19.899999999999999" customHeight="1" x14ac:dyDescent="0.25">
      <c r="A16" s="37">
        <v>11</v>
      </c>
      <c r="B16" s="37">
        <f t="shared" si="0"/>
        <v>0</v>
      </c>
      <c r="C16" s="37"/>
      <c r="D16" s="37"/>
      <c r="E16" s="37"/>
      <c r="F16" s="37"/>
      <c r="G16" s="37"/>
      <c r="H16" s="37"/>
      <c r="I16" s="56">
        <f t="shared" si="5"/>
        <v>0</v>
      </c>
      <c r="J16" s="39"/>
      <c r="K16" s="55">
        <f t="shared" si="1"/>
        <v>0</v>
      </c>
      <c r="L16" s="50"/>
      <c r="M16" s="50"/>
      <c r="N16" s="55">
        <f t="shared" si="2"/>
        <v>0</v>
      </c>
      <c r="O16" s="52"/>
      <c r="P16" s="52"/>
      <c r="Q16" s="52"/>
      <c r="R16" s="55">
        <f t="shared" si="3"/>
        <v>0</v>
      </c>
      <c r="S16" s="23"/>
      <c r="T16" s="23"/>
      <c r="U16" s="23"/>
      <c r="V16" s="55">
        <f t="shared" si="4"/>
        <v>0</v>
      </c>
      <c r="W16" s="9">
        <f t="shared" si="6"/>
        <v>0</v>
      </c>
      <c r="Y16" s="8"/>
      <c r="Z16" s="9"/>
      <c r="AA16" s="9"/>
      <c r="AB16" s="17"/>
      <c r="AC16" s="61"/>
    </row>
    <row r="17" spans="1:35" ht="19.899999999999999" customHeight="1" x14ac:dyDescent="0.25">
      <c r="A17" s="37">
        <v>12</v>
      </c>
      <c r="B17" s="37">
        <f t="shared" si="0"/>
        <v>0</v>
      </c>
      <c r="C17" s="37"/>
      <c r="D17" s="37"/>
      <c r="E17" s="37"/>
      <c r="F17" s="37"/>
      <c r="G17" s="37"/>
      <c r="H17" s="37"/>
      <c r="I17" s="56">
        <f t="shared" si="5"/>
        <v>0</v>
      </c>
      <c r="J17" s="39"/>
      <c r="K17" s="55">
        <f t="shared" si="1"/>
        <v>0</v>
      </c>
      <c r="L17" s="50"/>
      <c r="M17" s="50"/>
      <c r="N17" s="55">
        <f t="shared" si="2"/>
        <v>0</v>
      </c>
      <c r="O17" s="52"/>
      <c r="P17" s="52"/>
      <c r="Q17" s="52"/>
      <c r="R17" s="55">
        <f t="shared" si="3"/>
        <v>0</v>
      </c>
      <c r="S17" s="23"/>
      <c r="T17" s="23"/>
      <c r="U17" s="23"/>
      <c r="V17" s="55">
        <f t="shared" si="4"/>
        <v>0</v>
      </c>
      <c r="W17" s="9">
        <f t="shared" si="6"/>
        <v>0</v>
      </c>
      <c r="Y17" s="1"/>
      <c r="Z17" s="17"/>
      <c r="AA17" s="17"/>
      <c r="AB17" s="9"/>
      <c r="AC17" s="18"/>
    </row>
    <row r="18" spans="1:35" ht="19.899999999999999" customHeight="1" x14ac:dyDescent="0.25">
      <c r="A18" s="37">
        <v>13</v>
      </c>
      <c r="B18" s="37">
        <f t="shared" si="0"/>
        <v>0</v>
      </c>
      <c r="C18" s="37"/>
      <c r="D18" s="37"/>
      <c r="E18" s="37"/>
      <c r="F18" s="37"/>
      <c r="G18" s="37"/>
      <c r="H18" s="37"/>
      <c r="I18" s="56">
        <f t="shared" si="5"/>
        <v>0</v>
      </c>
      <c r="J18" s="39"/>
      <c r="K18" s="55">
        <f t="shared" si="1"/>
        <v>0</v>
      </c>
      <c r="L18" s="50"/>
      <c r="M18" s="50"/>
      <c r="N18" s="55">
        <f t="shared" si="2"/>
        <v>0</v>
      </c>
      <c r="O18" s="52"/>
      <c r="P18" s="52"/>
      <c r="Q18" s="52"/>
      <c r="R18" s="55">
        <f t="shared" si="3"/>
        <v>0</v>
      </c>
      <c r="S18" s="23"/>
      <c r="T18" s="23"/>
      <c r="U18" s="23"/>
      <c r="V18" s="55">
        <f t="shared" si="4"/>
        <v>0</v>
      </c>
      <c r="W18" s="9">
        <f t="shared" si="6"/>
        <v>0</v>
      </c>
      <c r="Y18" s="8"/>
      <c r="Z18" s="17"/>
      <c r="AA18" s="17"/>
      <c r="AB18" s="9"/>
      <c r="AC18" s="61"/>
    </row>
    <row r="19" spans="1:35" ht="19.899999999999999" customHeight="1" x14ac:dyDescent="0.25">
      <c r="A19" s="37">
        <v>14</v>
      </c>
      <c r="B19" s="37">
        <f t="shared" si="0"/>
        <v>0</v>
      </c>
      <c r="C19" s="37"/>
      <c r="D19" s="37"/>
      <c r="E19" s="37"/>
      <c r="F19" s="37"/>
      <c r="G19" s="37"/>
      <c r="H19" s="37"/>
      <c r="I19" s="56">
        <f t="shared" si="5"/>
        <v>0</v>
      </c>
      <c r="J19" s="39"/>
      <c r="K19" s="55">
        <f t="shared" si="1"/>
        <v>0</v>
      </c>
      <c r="L19" s="50"/>
      <c r="M19" s="50"/>
      <c r="N19" s="55">
        <f t="shared" si="2"/>
        <v>0</v>
      </c>
      <c r="O19" s="52"/>
      <c r="P19" s="52"/>
      <c r="Q19" s="52"/>
      <c r="R19" s="55">
        <f t="shared" si="3"/>
        <v>0</v>
      </c>
      <c r="S19" s="23"/>
      <c r="T19" s="23"/>
      <c r="U19" s="23"/>
      <c r="V19" s="55">
        <f t="shared" si="4"/>
        <v>0</v>
      </c>
      <c r="W19" s="9">
        <f t="shared" si="6"/>
        <v>0</v>
      </c>
      <c r="Y19" s="8"/>
      <c r="Z19" s="46"/>
      <c r="AA19" s="11"/>
      <c r="AB19" s="17"/>
      <c r="AC19" s="61"/>
    </row>
    <row r="20" spans="1:35" ht="19.899999999999999" customHeight="1" x14ac:dyDescent="0.25">
      <c r="A20" s="37">
        <v>15</v>
      </c>
      <c r="B20" s="37">
        <f t="shared" si="0"/>
        <v>0</v>
      </c>
      <c r="C20" s="37"/>
      <c r="D20" s="37"/>
      <c r="E20" s="37"/>
      <c r="F20" s="37"/>
      <c r="G20" s="37"/>
      <c r="H20" s="37"/>
      <c r="I20" s="56">
        <f t="shared" si="5"/>
        <v>0</v>
      </c>
      <c r="J20" s="39"/>
      <c r="K20" s="55">
        <f t="shared" si="1"/>
        <v>0</v>
      </c>
      <c r="L20" s="50"/>
      <c r="M20" s="50"/>
      <c r="N20" s="55">
        <f t="shared" si="2"/>
        <v>0</v>
      </c>
      <c r="O20" s="52"/>
      <c r="P20" s="52"/>
      <c r="Q20" s="52"/>
      <c r="R20" s="55">
        <f t="shared" si="3"/>
        <v>0</v>
      </c>
      <c r="S20" s="23"/>
      <c r="T20" s="23"/>
      <c r="U20" s="23"/>
      <c r="V20" s="55">
        <f t="shared" si="4"/>
        <v>0</v>
      </c>
      <c r="W20" s="9">
        <f t="shared" si="6"/>
        <v>0</v>
      </c>
      <c r="Y20" s="109" t="s">
        <v>2</v>
      </c>
      <c r="Z20" s="110"/>
      <c r="AA20" s="28"/>
      <c r="AB20" s="23">
        <f>SUM(AB7:AB19)</f>
        <v>0</v>
      </c>
      <c r="AC20" s="18"/>
    </row>
    <row r="21" spans="1:35" ht="19.899999999999999" customHeight="1" x14ac:dyDescent="0.25">
      <c r="A21" s="37">
        <v>16</v>
      </c>
      <c r="B21" s="37">
        <f t="shared" si="0"/>
        <v>0</v>
      </c>
      <c r="C21" s="37"/>
      <c r="D21" s="37"/>
      <c r="E21" s="37"/>
      <c r="F21" s="37"/>
      <c r="G21" s="37"/>
      <c r="H21" s="37"/>
      <c r="I21" s="56">
        <f t="shared" si="5"/>
        <v>0</v>
      </c>
      <c r="J21" s="39"/>
      <c r="K21" s="55">
        <f t="shared" si="1"/>
        <v>0</v>
      </c>
      <c r="L21" s="50"/>
      <c r="M21" s="50"/>
      <c r="N21" s="55">
        <f t="shared" si="2"/>
        <v>0</v>
      </c>
      <c r="O21" s="52"/>
      <c r="P21" s="52"/>
      <c r="Q21" s="52"/>
      <c r="R21" s="55">
        <f t="shared" si="3"/>
        <v>0</v>
      </c>
      <c r="S21" s="23"/>
      <c r="T21" s="23"/>
      <c r="U21" s="23"/>
      <c r="V21" s="55">
        <f t="shared" si="4"/>
        <v>0</v>
      </c>
      <c r="W21" s="9">
        <f t="shared" si="6"/>
        <v>0</v>
      </c>
      <c r="Y21" s="111" t="s">
        <v>37</v>
      </c>
      <c r="Z21" s="112"/>
      <c r="AA21" s="29"/>
      <c r="AB21" s="16"/>
      <c r="AC21" s="18"/>
      <c r="AD21" s="47"/>
      <c r="AE21" s="115"/>
      <c r="AF21" s="115"/>
      <c r="AG21" s="115"/>
      <c r="AH21" s="115"/>
      <c r="AI21" s="115"/>
    </row>
    <row r="22" spans="1:35" ht="19.899999999999999" customHeight="1" x14ac:dyDescent="0.25">
      <c r="A22" s="37">
        <v>17</v>
      </c>
      <c r="B22" s="37">
        <f t="shared" si="0"/>
        <v>0</v>
      </c>
      <c r="C22" s="37"/>
      <c r="D22" s="37"/>
      <c r="E22" s="37"/>
      <c r="F22" s="37"/>
      <c r="G22" s="37"/>
      <c r="H22" s="37"/>
      <c r="I22" s="56">
        <f t="shared" si="5"/>
        <v>0</v>
      </c>
      <c r="J22" s="39"/>
      <c r="K22" s="55">
        <f t="shared" si="1"/>
        <v>0</v>
      </c>
      <c r="L22" s="50"/>
      <c r="M22" s="50"/>
      <c r="N22" s="55">
        <f t="shared" si="2"/>
        <v>0</v>
      </c>
      <c r="O22" s="52"/>
      <c r="P22" s="52"/>
      <c r="Q22" s="52"/>
      <c r="R22" s="55">
        <f t="shared" si="3"/>
        <v>0</v>
      </c>
      <c r="S22" s="23"/>
      <c r="T22" s="23"/>
      <c r="U22" s="23"/>
      <c r="V22" s="55">
        <f t="shared" si="4"/>
        <v>0</v>
      </c>
      <c r="W22" s="9">
        <f t="shared" si="6"/>
        <v>0</v>
      </c>
      <c r="Y22" s="91" t="s">
        <v>2</v>
      </c>
      <c r="Z22" s="93"/>
      <c r="AA22" s="27"/>
      <c r="AB22" s="24">
        <f>SUM(AB20+AB21)</f>
        <v>0</v>
      </c>
      <c r="AC22" s="61"/>
      <c r="AF22" s="7"/>
      <c r="AG22" s="13"/>
      <c r="AI22" s="12"/>
    </row>
    <row r="23" spans="1:35" ht="19.899999999999999" customHeight="1" x14ac:dyDescent="0.25">
      <c r="A23" s="37">
        <v>18</v>
      </c>
      <c r="B23" s="37">
        <f t="shared" si="0"/>
        <v>0</v>
      </c>
      <c r="C23" s="37"/>
      <c r="D23" s="37"/>
      <c r="E23" s="37"/>
      <c r="F23" s="37"/>
      <c r="G23" s="37"/>
      <c r="H23" s="37"/>
      <c r="I23" s="56">
        <f t="shared" si="5"/>
        <v>0</v>
      </c>
      <c r="J23" s="39"/>
      <c r="K23" s="55">
        <f t="shared" si="1"/>
        <v>0</v>
      </c>
      <c r="L23" s="50"/>
      <c r="M23" s="50"/>
      <c r="N23" s="55">
        <f t="shared" si="2"/>
        <v>0</v>
      </c>
      <c r="O23" s="52"/>
      <c r="P23" s="52"/>
      <c r="Q23" s="52"/>
      <c r="R23" s="55">
        <f t="shared" si="3"/>
        <v>0</v>
      </c>
      <c r="S23" s="23"/>
      <c r="T23" s="23"/>
      <c r="U23" s="23"/>
      <c r="V23" s="55">
        <f t="shared" si="4"/>
        <v>0</v>
      </c>
      <c r="W23" s="9">
        <f t="shared" si="6"/>
        <v>0</v>
      </c>
      <c r="Z23" s="13"/>
      <c r="AA23" s="13"/>
      <c r="AF23" s="7"/>
    </row>
    <row r="24" spans="1:35" ht="19.899999999999999" customHeight="1" x14ac:dyDescent="0.25">
      <c r="A24" s="37">
        <v>19</v>
      </c>
      <c r="B24" s="37">
        <f t="shared" si="0"/>
        <v>0</v>
      </c>
      <c r="C24" s="37"/>
      <c r="D24" s="37"/>
      <c r="E24" s="37"/>
      <c r="F24" s="37"/>
      <c r="G24" s="37"/>
      <c r="H24" s="37"/>
      <c r="I24" s="56">
        <f t="shared" si="5"/>
        <v>0</v>
      </c>
      <c r="J24" s="39"/>
      <c r="K24" s="55">
        <f t="shared" si="1"/>
        <v>0</v>
      </c>
      <c r="L24" s="50"/>
      <c r="M24" s="50"/>
      <c r="N24" s="55">
        <f t="shared" si="2"/>
        <v>0</v>
      </c>
      <c r="O24" s="52"/>
      <c r="P24" s="52"/>
      <c r="Q24" s="52"/>
      <c r="R24" s="55">
        <f t="shared" si="3"/>
        <v>0</v>
      </c>
      <c r="S24" s="23"/>
      <c r="T24" s="23"/>
      <c r="U24" s="23"/>
      <c r="V24" s="55">
        <f t="shared" si="4"/>
        <v>0</v>
      </c>
      <c r="W24" s="9">
        <f t="shared" si="6"/>
        <v>0</v>
      </c>
      <c r="Z24" s="13"/>
      <c r="AA24" s="13"/>
      <c r="AB24" s="13"/>
      <c r="AC24" s="13"/>
      <c r="AF24" s="7"/>
      <c r="AI24" s="12"/>
    </row>
    <row r="25" spans="1:35" ht="46.5" customHeight="1" x14ac:dyDescent="0.25">
      <c r="A25" s="37">
        <v>20</v>
      </c>
      <c r="B25" s="37">
        <f>SUM(D25:F25)</f>
        <v>0</v>
      </c>
      <c r="C25" s="37"/>
      <c r="D25" s="37"/>
      <c r="E25" s="37"/>
      <c r="F25" s="37"/>
      <c r="G25" s="37"/>
      <c r="H25" s="37"/>
      <c r="I25" s="56">
        <f t="shared" si="5"/>
        <v>0</v>
      </c>
      <c r="J25" s="39"/>
      <c r="K25" s="55">
        <f t="shared" si="1"/>
        <v>0</v>
      </c>
      <c r="L25" s="50"/>
      <c r="M25" s="50"/>
      <c r="N25" s="55">
        <f t="shared" si="2"/>
        <v>0</v>
      </c>
      <c r="O25" s="52"/>
      <c r="P25" s="52"/>
      <c r="Q25" s="52"/>
      <c r="R25" s="55">
        <f t="shared" si="3"/>
        <v>0</v>
      </c>
      <c r="S25" s="23"/>
      <c r="T25" s="23"/>
      <c r="U25" s="23"/>
      <c r="V25" s="55">
        <f t="shared" si="4"/>
        <v>0</v>
      </c>
      <c r="W25" s="9">
        <f t="shared" si="6"/>
        <v>0</v>
      </c>
      <c r="Y25" s="15" t="s">
        <v>13</v>
      </c>
      <c r="Z25" s="43" t="s">
        <v>16</v>
      </c>
      <c r="AA25" s="43" t="s">
        <v>9</v>
      </c>
      <c r="AB25" s="33" t="s">
        <v>14</v>
      </c>
      <c r="AC25" s="43" t="s">
        <v>46</v>
      </c>
      <c r="AD25" s="41" t="s">
        <v>15</v>
      </c>
      <c r="AE25" s="42" t="s">
        <v>47</v>
      </c>
      <c r="AF25" s="42" t="s">
        <v>36</v>
      </c>
      <c r="AG25" s="30" t="s">
        <v>19</v>
      </c>
      <c r="AH25" s="15" t="s">
        <v>17</v>
      </c>
      <c r="AI25" s="59" t="s">
        <v>18</v>
      </c>
    </row>
    <row r="26" spans="1:35" ht="19.899999999999999" customHeight="1" x14ac:dyDescent="0.25">
      <c r="A26" s="37">
        <v>21</v>
      </c>
      <c r="B26" s="37">
        <f t="shared" ref="B26:B36" si="8">SUM(D26:F26)</f>
        <v>0</v>
      </c>
      <c r="C26" s="37"/>
      <c r="D26" s="37"/>
      <c r="E26" s="37"/>
      <c r="F26" s="37"/>
      <c r="G26" s="37"/>
      <c r="H26" s="37"/>
      <c r="I26" s="56">
        <f t="shared" si="5"/>
        <v>0</v>
      </c>
      <c r="J26" s="39"/>
      <c r="K26" s="55">
        <f t="shared" si="1"/>
        <v>0</v>
      </c>
      <c r="L26" s="50"/>
      <c r="M26" s="50"/>
      <c r="N26" s="55">
        <f t="shared" si="2"/>
        <v>0</v>
      </c>
      <c r="O26" s="52"/>
      <c r="P26" s="52"/>
      <c r="Q26" s="52"/>
      <c r="R26" s="55">
        <f t="shared" si="3"/>
        <v>0</v>
      </c>
      <c r="S26" s="23"/>
      <c r="T26" s="23"/>
      <c r="U26" s="23"/>
      <c r="V26" s="55">
        <f t="shared" si="4"/>
        <v>0</v>
      </c>
      <c r="W26" s="9">
        <f t="shared" si="6"/>
        <v>0</v>
      </c>
      <c r="Y26" s="14"/>
      <c r="Z26" s="17"/>
      <c r="AA26" s="11"/>
      <c r="AB26" s="17"/>
      <c r="AC26" s="17"/>
      <c r="AD26" s="17"/>
      <c r="AE26" s="17"/>
      <c r="AF26" s="17">
        <f>AA26-AE26</f>
        <v>0</v>
      </c>
      <c r="AG26" s="9">
        <f>SUM(AB26:AD26)</f>
        <v>0</v>
      </c>
      <c r="AH26" s="9">
        <f t="shared" ref="AH26:AH35" si="9">SUM(Z26-AG26)</f>
        <v>0</v>
      </c>
      <c r="AI26" s="9">
        <f>SUM(AH26+AC26)</f>
        <v>0</v>
      </c>
    </row>
    <row r="27" spans="1:35" ht="19.899999999999999" customHeight="1" x14ac:dyDescent="0.25">
      <c r="A27" s="37">
        <v>22</v>
      </c>
      <c r="B27" s="37">
        <f t="shared" si="8"/>
        <v>0</v>
      </c>
      <c r="C27" s="37"/>
      <c r="D27" s="37"/>
      <c r="E27" s="37"/>
      <c r="F27" s="37"/>
      <c r="G27" s="37"/>
      <c r="H27" s="37"/>
      <c r="I27" s="56">
        <f t="shared" si="5"/>
        <v>0</v>
      </c>
      <c r="J27" s="39"/>
      <c r="K27" s="55">
        <f t="shared" si="1"/>
        <v>0</v>
      </c>
      <c r="L27" s="50"/>
      <c r="M27" s="50"/>
      <c r="N27" s="55">
        <f t="shared" si="2"/>
        <v>0</v>
      </c>
      <c r="O27" s="52"/>
      <c r="P27" s="52"/>
      <c r="Q27" s="52"/>
      <c r="R27" s="55">
        <f t="shared" si="3"/>
        <v>0</v>
      </c>
      <c r="S27" s="23"/>
      <c r="T27" s="23"/>
      <c r="U27" s="23"/>
      <c r="V27" s="55">
        <f t="shared" si="4"/>
        <v>0</v>
      </c>
      <c r="W27" s="9">
        <f t="shared" si="6"/>
        <v>0</v>
      </c>
      <c r="Y27" s="14"/>
      <c r="Z27" s="17"/>
      <c r="AA27" s="11"/>
      <c r="AB27" s="17"/>
      <c r="AC27" s="17"/>
      <c r="AD27" s="17"/>
      <c r="AE27" s="17"/>
      <c r="AF27" s="17">
        <f t="shared" ref="AF27:AF35" si="10">AA27-AE27</f>
        <v>0</v>
      </c>
      <c r="AG27" s="9">
        <f t="shared" ref="AG27:AG35" si="11">SUM(AB27:AD27)</f>
        <v>0</v>
      </c>
      <c r="AH27" s="9">
        <f t="shared" si="9"/>
        <v>0</v>
      </c>
      <c r="AI27" s="9">
        <f t="shared" ref="AI27:AI35" si="12">SUM(AH27+AC27)</f>
        <v>0</v>
      </c>
    </row>
    <row r="28" spans="1:35" ht="19.899999999999999" customHeight="1" x14ac:dyDescent="0.25">
      <c r="A28" s="37">
        <v>23</v>
      </c>
      <c r="B28" s="37">
        <f t="shared" si="8"/>
        <v>0</v>
      </c>
      <c r="C28" s="37"/>
      <c r="D28" s="37"/>
      <c r="E28" s="37"/>
      <c r="F28" s="37"/>
      <c r="G28" s="37"/>
      <c r="H28" s="37"/>
      <c r="I28" s="56">
        <f>SUM(G28+H28)</f>
        <v>0</v>
      </c>
      <c r="J28" s="39"/>
      <c r="K28" s="55">
        <f>SUM(J28+U28)</f>
        <v>0</v>
      </c>
      <c r="L28" s="50"/>
      <c r="M28" s="50"/>
      <c r="N28" s="55">
        <f>SUM(L28+M28+S28)</f>
        <v>0</v>
      </c>
      <c r="O28" s="52"/>
      <c r="P28" s="52"/>
      <c r="Q28" s="52"/>
      <c r="R28" s="55">
        <f>SUM(O28+P28+Q28+T28)</f>
        <v>0</v>
      </c>
      <c r="S28" s="23"/>
      <c r="T28" s="23"/>
      <c r="U28" s="23"/>
      <c r="V28" s="55">
        <f>SUM(B28+I28)</f>
        <v>0</v>
      </c>
      <c r="W28" s="9">
        <f t="shared" si="6"/>
        <v>0</v>
      </c>
      <c r="Y28" s="14"/>
      <c r="Z28" s="17"/>
      <c r="AA28" s="11"/>
      <c r="AB28" s="17"/>
      <c r="AC28" s="17"/>
      <c r="AD28" s="17"/>
      <c r="AE28" s="17"/>
      <c r="AF28" s="17">
        <f t="shared" si="10"/>
        <v>0</v>
      </c>
      <c r="AG28" s="9">
        <f t="shared" si="11"/>
        <v>0</v>
      </c>
      <c r="AH28" s="9">
        <f>SUM(Z28-AG28)</f>
        <v>0</v>
      </c>
      <c r="AI28" s="9">
        <f t="shared" si="12"/>
        <v>0</v>
      </c>
    </row>
    <row r="29" spans="1:35" ht="19.899999999999999" customHeight="1" x14ac:dyDescent="0.25">
      <c r="A29" s="37">
        <v>24</v>
      </c>
      <c r="B29" s="37">
        <f t="shared" si="8"/>
        <v>0</v>
      </c>
      <c r="C29" s="37"/>
      <c r="D29" s="37"/>
      <c r="E29" s="37"/>
      <c r="F29" s="37"/>
      <c r="G29" s="37"/>
      <c r="H29" s="37"/>
      <c r="I29" s="56">
        <f>SUM(G29+H29)</f>
        <v>0</v>
      </c>
      <c r="J29" s="39"/>
      <c r="K29" s="55">
        <f>SUM(J29+U29)</f>
        <v>0</v>
      </c>
      <c r="L29" s="50"/>
      <c r="M29" s="50"/>
      <c r="N29" s="55">
        <f>SUM(L29+M29+S29)</f>
        <v>0</v>
      </c>
      <c r="O29" s="52"/>
      <c r="P29" s="52"/>
      <c r="Q29" s="52"/>
      <c r="R29" s="55">
        <f>SUM(O29+P29+Q29+T29)</f>
        <v>0</v>
      </c>
      <c r="S29" s="23"/>
      <c r="T29" s="23"/>
      <c r="U29" s="23"/>
      <c r="V29" s="55">
        <f>SUM(B29+I29)</f>
        <v>0</v>
      </c>
      <c r="W29" s="9">
        <f t="shared" si="6"/>
        <v>0</v>
      </c>
      <c r="Y29" s="14"/>
      <c r="Z29" s="17"/>
      <c r="AA29" s="11"/>
      <c r="AB29" s="17"/>
      <c r="AC29" s="17"/>
      <c r="AD29" s="17"/>
      <c r="AE29" s="17"/>
      <c r="AF29" s="17">
        <f t="shared" si="10"/>
        <v>0</v>
      </c>
      <c r="AG29" s="9">
        <f t="shared" si="11"/>
        <v>0</v>
      </c>
      <c r="AH29" s="9">
        <f t="shared" si="9"/>
        <v>0</v>
      </c>
      <c r="AI29" s="9">
        <f t="shared" si="12"/>
        <v>0</v>
      </c>
    </row>
    <row r="30" spans="1:35" ht="19.899999999999999" customHeight="1" x14ac:dyDescent="0.25">
      <c r="A30" s="37">
        <v>25</v>
      </c>
      <c r="B30" s="37">
        <f t="shared" si="8"/>
        <v>0</v>
      </c>
      <c r="C30" s="37"/>
      <c r="D30" s="37"/>
      <c r="E30" s="37"/>
      <c r="F30" s="37"/>
      <c r="G30" s="37"/>
      <c r="H30" s="37"/>
      <c r="I30" s="56">
        <f>SUM(G30+H30)</f>
        <v>0</v>
      </c>
      <c r="J30" s="39"/>
      <c r="K30" s="55">
        <f>SUM(J30+U30)</f>
        <v>0</v>
      </c>
      <c r="L30" s="50"/>
      <c r="M30" s="50"/>
      <c r="N30" s="55">
        <f>SUM(L30+M30+S30)</f>
        <v>0</v>
      </c>
      <c r="O30" s="52"/>
      <c r="P30" s="52"/>
      <c r="Q30" s="52"/>
      <c r="R30" s="55">
        <f>SUM(O30+P30+Q30+T30)</f>
        <v>0</v>
      </c>
      <c r="S30" s="23"/>
      <c r="T30" s="23"/>
      <c r="U30" s="23"/>
      <c r="V30" s="55">
        <f>SUM(B30+I30)</f>
        <v>0</v>
      </c>
      <c r="W30" s="9">
        <f t="shared" si="6"/>
        <v>0</v>
      </c>
      <c r="Y30" s="14"/>
      <c r="Z30" s="17"/>
      <c r="AA30" s="17"/>
      <c r="AB30" s="17"/>
      <c r="AC30" s="17"/>
      <c r="AD30" s="17"/>
      <c r="AE30" s="17"/>
      <c r="AF30" s="17">
        <f t="shared" si="10"/>
        <v>0</v>
      </c>
      <c r="AG30" s="9">
        <f t="shared" si="11"/>
        <v>0</v>
      </c>
      <c r="AH30" s="9">
        <f t="shared" si="9"/>
        <v>0</v>
      </c>
      <c r="AI30" s="9">
        <f t="shared" si="12"/>
        <v>0</v>
      </c>
    </row>
    <row r="31" spans="1:35" ht="19.899999999999999" customHeight="1" x14ac:dyDescent="0.25">
      <c r="A31" s="37">
        <v>26</v>
      </c>
      <c r="B31" s="37">
        <f t="shared" si="8"/>
        <v>0</v>
      </c>
      <c r="C31" s="37"/>
      <c r="D31" s="37"/>
      <c r="E31" s="37"/>
      <c r="F31" s="37"/>
      <c r="G31" s="37"/>
      <c r="H31" s="37"/>
      <c r="I31" s="56">
        <f>SUM(G31+H31)</f>
        <v>0</v>
      </c>
      <c r="J31" s="39"/>
      <c r="K31" s="55">
        <f>SUM(J31+U31)</f>
        <v>0</v>
      </c>
      <c r="L31" s="50"/>
      <c r="M31" s="50"/>
      <c r="N31" s="55">
        <f t="shared" ref="N31:N32" si="13">SUM(L31+M31+S31)</f>
        <v>0</v>
      </c>
      <c r="O31" s="52"/>
      <c r="P31" s="52"/>
      <c r="Q31" s="52"/>
      <c r="R31" s="55">
        <f>SUM(O31+P31+Q31+T31)</f>
        <v>0</v>
      </c>
      <c r="S31" s="23"/>
      <c r="T31" s="23"/>
      <c r="U31" s="23"/>
      <c r="V31" s="55">
        <f>SUM(B31+I31)</f>
        <v>0</v>
      </c>
      <c r="W31" s="9">
        <f t="shared" si="6"/>
        <v>0</v>
      </c>
      <c r="Y31" s="14"/>
      <c r="Z31" s="17"/>
      <c r="AA31" s="17"/>
      <c r="AB31" s="17"/>
      <c r="AC31" s="17"/>
      <c r="AD31" s="17"/>
      <c r="AE31" s="17"/>
      <c r="AF31" s="17">
        <f t="shared" si="10"/>
        <v>0</v>
      </c>
      <c r="AG31" s="9">
        <f t="shared" si="11"/>
        <v>0</v>
      </c>
      <c r="AH31" s="9">
        <f t="shared" si="9"/>
        <v>0</v>
      </c>
      <c r="AI31" s="9">
        <f t="shared" si="12"/>
        <v>0</v>
      </c>
    </row>
    <row r="32" spans="1:35" ht="19.899999999999999" customHeight="1" x14ac:dyDescent="0.25">
      <c r="A32" s="37">
        <v>27</v>
      </c>
      <c r="B32" s="37">
        <f t="shared" si="8"/>
        <v>0</v>
      </c>
      <c r="C32" s="37"/>
      <c r="D32" s="37"/>
      <c r="E32" s="37"/>
      <c r="F32" s="37"/>
      <c r="G32" s="37"/>
      <c r="H32" s="37"/>
      <c r="I32" s="56">
        <f>SUM(G32+H32)</f>
        <v>0</v>
      </c>
      <c r="J32" s="39"/>
      <c r="K32" s="55">
        <f>SUM(J32+U32)</f>
        <v>0</v>
      </c>
      <c r="L32" s="50"/>
      <c r="M32" s="50"/>
      <c r="N32" s="55">
        <f t="shared" si="13"/>
        <v>0</v>
      </c>
      <c r="O32" s="52"/>
      <c r="P32" s="52"/>
      <c r="Q32" s="52"/>
      <c r="R32" s="55">
        <f>SUM(O32+P32+Q32+T32)</f>
        <v>0</v>
      </c>
      <c r="S32" s="23"/>
      <c r="T32" s="23"/>
      <c r="U32" s="23"/>
      <c r="V32" s="55">
        <f>SUM(B32+I32)</f>
        <v>0</v>
      </c>
      <c r="W32" s="9">
        <f t="shared" si="6"/>
        <v>0</v>
      </c>
      <c r="Y32" s="14"/>
      <c r="Z32" s="17"/>
      <c r="AA32" s="17"/>
      <c r="AB32" s="17"/>
      <c r="AC32" s="17"/>
      <c r="AD32" s="17"/>
      <c r="AE32" s="17"/>
      <c r="AF32" s="17">
        <f t="shared" si="10"/>
        <v>0</v>
      </c>
      <c r="AG32" s="9">
        <f t="shared" si="11"/>
        <v>0</v>
      </c>
      <c r="AH32" s="9">
        <f t="shared" si="9"/>
        <v>0</v>
      </c>
      <c r="AI32" s="9">
        <f t="shared" si="12"/>
        <v>0</v>
      </c>
    </row>
    <row r="33" spans="1:35" ht="19.899999999999999" customHeight="1" x14ac:dyDescent="0.25">
      <c r="A33" s="37">
        <v>28</v>
      </c>
      <c r="B33" s="37">
        <f t="shared" si="8"/>
        <v>0</v>
      </c>
      <c r="C33" s="37"/>
      <c r="D33" s="37"/>
      <c r="E33" s="37"/>
      <c r="F33" s="37"/>
      <c r="G33" s="37"/>
      <c r="H33" s="37"/>
      <c r="I33" s="56">
        <f t="shared" si="5"/>
        <v>0</v>
      </c>
      <c r="J33" s="39"/>
      <c r="K33" s="55">
        <f t="shared" si="1"/>
        <v>0</v>
      </c>
      <c r="L33" s="50"/>
      <c r="M33" s="50"/>
      <c r="N33" s="55">
        <f t="shared" si="2"/>
        <v>0</v>
      </c>
      <c r="O33" s="52"/>
      <c r="P33" s="52"/>
      <c r="Q33" s="52"/>
      <c r="R33" s="55">
        <f t="shared" si="3"/>
        <v>0</v>
      </c>
      <c r="S33" s="23"/>
      <c r="T33" s="23"/>
      <c r="U33" s="23"/>
      <c r="V33" s="55">
        <f t="shared" si="4"/>
        <v>0</v>
      </c>
      <c r="W33" s="9">
        <f t="shared" si="6"/>
        <v>0</v>
      </c>
      <c r="Y33" s="14"/>
      <c r="Z33" s="17"/>
      <c r="AA33" s="17"/>
      <c r="AB33" s="17"/>
      <c r="AC33" s="17"/>
      <c r="AD33" s="17"/>
      <c r="AE33" s="17"/>
      <c r="AF33" s="17">
        <f t="shared" si="10"/>
        <v>0</v>
      </c>
      <c r="AG33" s="9">
        <f t="shared" si="11"/>
        <v>0</v>
      </c>
      <c r="AH33" s="9">
        <f t="shared" si="9"/>
        <v>0</v>
      </c>
      <c r="AI33" s="9">
        <f t="shared" si="12"/>
        <v>0</v>
      </c>
    </row>
    <row r="34" spans="1:35" ht="19.899999999999999" customHeight="1" x14ac:dyDescent="0.25">
      <c r="A34" s="37">
        <v>29</v>
      </c>
      <c r="B34" s="37">
        <f t="shared" si="8"/>
        <v>0</v>
      </c>
      <c r="C34" s="37"/>
      <c r="D34" s="37"/>
      <c r="E34" s="37"/>
      <c r="F34" s="37"/>
      <c r="G34" s="37"/>
      <c r="H34" s="37"/>
      <c r="I34" s="56">
        <f t="shared" si="5"/>
        <v>0</v>
      </c>
      <c r="J34" s="39"/>
      <c r="K34" s="55">
        <f t="shared" si="1"/>
        <v>0</v>
      </c>
      <c r="L34" s="50"/>
      <c r="M34" s="50"/>
      <c r="N34" s="55">
        <f t="shared" si="2"/>
        <v>0</v>
      </c>
      <c r="O34" s="52"/>
      <c r="P34" s="52"/>
      <c r="Q34" s="52"/>
      <c r="R34" s="55">
        <f t="shared" si="3"/>
        <v>0</v>
      </c>
      <c r="S34" s="23"/>
      <c r="T34" s="23"/>
      <c r="U34" s="23"/>
      <c r="V34" s="55">
        <f t="shared" si="4"/>
        <v>0</v>
      </c>
      <c r="W34" s="9">
        <f t="shared" si="6"/>
        <v>0</v>
      </c>
      <c r="Y34" s="14"/>
      <c r="Z34" s="17"/>
      <c r="AA34" s="17"/>
      <c r="AB34" s="17"/>
      <c r="AC34" s="17"/>
      <c r="AD34" s="17"/>
      <c r="AE34" s="17"/>
      <c r="AF34" s="17">
        <f t="shared" si="10"/>
        <v>0</v>
      </c>
      <c r="AG34" s="9">
        <f t="shared" si="11"/>
        <v>0</v>
      </c>
      <c r="AH34" s="9">
        <f t="shared" si="9"/>
        <v>0</v>
      </c>
      <c r="AI34" s="9">
        <f t="shared" si="12"/>
        <v>0</v>
      </c>
    </row>
    <row r="35" spans="1:35" ht="19.899999999999999" customHeight="1" x14ac:dyDescent="0.25">
      <c r="A35" s="37">
        <v>30</v>
      </c>
      <c r="B35" s="37">
        <f t="shared" si="8"/>
        <v>0</v>
      </c>
      <c r="C35" s="37"/>
      <c r="D35" s="37"/>
      <c r="E35" s="37"/>
      <c r="F35" s="37"/>
      <c r="G35" s="37"/>
      <c r="H35" s="37"/>
      <c r="I35" s="56">
        <f t="shared" si="5"/>
        <v>0</v>
      </c>
      <c r="J35" s="39"/>
      <c r="K35" s="55">
        <f t="shared" si="1"/>
        <v>0</v>
      </c>
      <c r="L35" s="50"/>
      <c r="M35" s="50"/>
      <c r="N35" s="55">
        <f t="shared" si="2"/>
        <v>0</v>
      </c>
      <c r="O35" s="52"/>
      <c r="P35" s="52"/>
      <c r="Q35" s="52"/>
      <c r="R35" s="55">
        <f t="shared" si="3"/>
        <v>0</v>
      </c>
      <c r="S35" s="23"/>
      <c r="T35" s="23"/>
      <c r="U35" s="23"/>
      <c r="V35" s="55">
        <f t="shared" si="4"/>
        <v>0</v>
      </c>
      <c r="W35" s="9">
        <f t="shared" si="6"/>
        <v>0</v>
      </c>
      <c r="Y35" s="14"/>
      <c r="Z35" s="17"/>
      <c r="AA35" s="17"/>
      <c r="AB35" s="17"/>
      <c r="AC35" s="17"/>
      <c r="AD35" s="17"/>
      <c r="AE35" s="17"/>
      <c r="AF35" s="17">
        <f t="shared" si="10"/>
        <v>0</v>
      </c>
      <c r="AG35" s="9">
        <f t="shared" si="11"/>
        <v>0</v>
      </c>
      <c r="AH35" s="9">
        <f t="shared" si="9"/>
        <v>0</v>
      </c>
      <c r="AI35" s="9">
        <f t="shared" si="12"/>
        <v>0</v>
      </c>
    </row>
    <row r="36" spans="1:35" ht="19.899999999999999" customHeight="1" x14ac:dyDescent="0.25">
      <c r="A36" s="37">
        <v>31</v>
      </c>
      <c r="B36" s="37">
        <f t="shared" si="8"/>
        <v>0</v>
      </c>
      <c r="C36" s="37"/>
      <c r="D36" s="37"/>
      <c r="E36" s="37"/>
      <c r="F36" s="37"/>
      <c r="G36" s="37"/>
      <c r="H36" s="37"/>
      <c r="I36" s="56">
        <f t="shared" si="5"/>
        <v>0</v>
      </c>
      <c r="J36" s="39"/>
      <c r="K36" s="55">
        <f t="shared" si="1"/>
        <v>0</v>
      </c>
      <c r="L36" s="50"/>
      <c r="M36" s="50"/>
      <c r="N36" s="55">
        <f t="shared" si="2"/>
        <v>0</v>
      </c>
      <c r="O36" s="52"/>
      <c r="P36" s="52"/>
      <c r="Q36" s="52"/>
      <c r="R36" s="55">
        <f t="shared" si="3"/>
        <v>0</v>
      </c>
      <c r="S36" s="23"/>
      <c r="T36" s="23"/>
      <c r="U36" s="23"/>
      <c r="V36" s="55">
        <f t="shared" si="4"/>
        <v>0</v>
      </c>
      <c r="W36" s="9">
        <f t="shared" si="6"/>
        <v>0</v>
      </c>
      <c r="Y36" s="14"/>
      <c r="Z36" s="17"/>
      <c r="AA36" s="17"/>
      <c r="AB36" s="17"/>
      <c r="AC36" s="17"/>
      <c r="AD36" s="17"/>
      <c r="AE36" s="17"/>
      <c r="AF36" s="17"/>
      <c r="AG36" s="9"/>
      <c r="AH36" s="9"/>
      <c r="AI36" s="9"/>
    </row>
    <row r="37" spans="1:35" ht="19.899999999999999" customHeight="1" x14ac:dyDescent="0.25">
      <c r="A37" s="48" t="s">
        <v>2</v>
      </c>
      <c r="B37" s="19">
        <f t="shared" ref="B37" si="14">SUM(B6:B36)</f>
        <v>0</v>
      </c>
      <c r="C37" s="19">
        <f t="shared" ref="C37:V37" si="15">SUM(C6:C36)</f>
        <v>0</v>
      </c>
      <c r="D37" s="19">
        <f t="shared" si="15"/>
        <v>0</v>
      </c>
      <c r="E37" s="19"/>
      <c r="F37" s="19"/>
      <c r="G37" s="19">
        <f t="shared" si="15"/>
        <v>0</v>
      </c>
      <c r="H37" s="19">
        <f t="shared" si="15"/>
        <v>0</v>
      </c>
      <c r="I37" s="19">
        <f t="shared" si="15"/>
        <v>0</v>
      </c>
      <c r="J37" s="19">
        <f t="shared" si="15"/>
        <v>0</v>
      </c>
      <c r="K37" s="19">
        <f t="shared" si="15"/>
        <v>0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si="15"/>
        <v>0</v>
      </c>
      <c r="P37" s="19">
        <f t="shared" si="15"/>
        <v>0</v>
      </c>
      <c r="Q37" s="19">
        <f t="shared" si="15"/>
        <v>0</v>
      </c>
      <c r="R37" s="19">
        <f t="shared" si="15"/>
        <v>0</v>
      </c>
      <c r="S37" s="19">
        <f t="shared" si="15"/>
        <v>0</v>
      </c>
      <c r="T37" s="19">
        <f t="shared" si="15"/>
        <v>0</v>
      </c>
      <c r="U37" s="19">
        <f t="shared" si="15"/>
        <v>0</v>
      </c>
      <c r="V37" s="19">
        <f t="shared" si="15"/>
        <v>0</v>
      </c>
      <c r="W37" s="19"/>
      <c r="Y37" s="33" t="s">
        <v>2</v>
      </c>
      <c r="Z37" s="25">
        <f t="shared" ref="Z37:AI37" si="16">SUM(Z26:Z36)</f>
        <v>0</v>
      </c>
      <c r="AA37" s="25">
        <f>SUM(AA26:AA36)</f>
        <v>0</v>
      </c>
      <c r="AB37" s="25">
        <f t="shared" si="16"/>
        <v>0</v>
      </c>
      <c r="AC37" s="25"/>
      <c r="AD37" s="25">
        <f t="shared" si="16"/>
        <v>0</v>
      </c>
      <c r="AE37" s="25">
        <f t="shared" si="16"/>
        <v>0</v>
      </c>
      <c r="AF37" s="25">
        <f t="shared" si="16"/>
        <v>0</v>
      </c>
      <c r="AG37" s="25">
        <f t="shared" si="16"/>
        <v>0</v>
      </c>
      <c r="AH37" s="25">
        <f t="shared" si="16"/>
        <v>0</v>
      </c>
      <c r="AI37" s="25">
        <f t="shared" si="16"/>
        <v>0</v>
      </c>
    </row>
    <row r="38" spans="1:35" s="10" customFormat="1" ht="19.899999999999999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18"/>
      <c r="M38" s="18"/>
      <c r="N38" s="18"/>
      <c r="O38" s="3"/>
      <c r="P38" s="3"/>
      <c r="Q38" s="3"/>
      <c r="R38" s="18"/>
      <c r="S38" s="18"/>
      <c r="T38" s="18"/>
      <c r="U38" s="18"/>
      <c r="V38" s="18"/>
      <c r="W38" s="7"/>
      <c r="X38"/>
      <c r="Z38" s="13"/>
      <c r="AA38" s="13"/>
      <c r="AD38"/>
      <c r="AE38" s="3"/>
      <c r="AF38" s="3"/>
      <c r="AH38" s="3"/>
      <c r="AI38" s="3"/>
    </row>
    <row r="39" spans="1:35" s="10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18"/>
      <c r="M39" s="18"/>
      <c r="N39" s="18"/>
      <c r="O39" s="3"/>
      <c r="P39" s="3"/>
      <c r="Q39" s="3"/>
      <c r="R39" s="18"/>
      <c r="S39" s="18"/>
      <c r="T39" s="18"/>
      <c r="U39" s="18"/>
      <c r="V39" s="18"/>
      <c r="W39" s="7"/>
      <c r="X39"/>
      <c r="Z39" s="13"/>
      <c r="AA39" s="13"/>
      <c r="AD39"/>
      <c r="AE39" s="3"/>
      <c r="AF39" s="3"/>
      <c r="AH39" s="3"/>
      <c r="AI39" s="3"/>
    </row>
    <row r="40" spans="1:35" s="10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18"/>
      <c r="M40" s="18"/>
      <c r="N40" s="18"/>
      <c r="O40" s="3"/>
      <c r="P40" s="3"/>
      <c r="Q40" s="3"/>
      <c r="R40" s="18"/>
      <c r="S40" s="18"/>
      <c r="T40" s="18"/>
      <c r="U40" s="18"/>
      <c r="V40" s="18"/>
      <c r="W40" s="7"/>
      <c r="X40"/>
      <c r="Z40" s="13"/>
      <c r="AA40" s="13"/>
      <c r="AD40"/>
      <c r="AE40" s="3"/>
      <c r="AF40" s="3"/>
      <c r="AH40" s="3"/>
      <c r="AI40" s="3"/>
    </row>
    <row r="41" spans="1:35" s="10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18"/>
      <c r="M41" s="18"/>
      <c r="N41" s="18"/>
      <c r="O41" s="3"/>
      <c r="P41" s="3"/>
      <c r="Q41" s="3"/>
      <c r="R41" s="18"/>
      <c r="S41" s="18"/>
      <c r="T41" s="18"/>
      <c r="U41" s="67"/>
      <c r="V41" s="67"/>
      <c r="W41" s="67"/>
      <c r="X41"/>
      <c r="Y41" s="61"/>
      <c r="Z41" s="13"/>
      <c r="AA41" s="13"/>
      <c r="AD41"/>
      <c r="AE41" s="3"/>
      <c r="AF41" s="3"/>
      <c r="AH41" s="3"/>
      <c r="AI41" s="3"/>
    </row>
    <row r="42" spans="1:35" s="10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18"/>
      <c r="M42" s="18"/>
      <c r="N42" s="18"/>
      <c r="O42" s="3"/>
      <c r="P42" s="3"/>
      <c r="Q42" s="3"/>
      <c r="R42" s="18"/>
      <c r="S42" s="18"/>
      <c r="T42" s="18"/>
      <c r="U42" s="18"/>
      <c r="V42" s="18"/>
      <c r="W42" s="7"/>
      <c r="X42"/>
      <c r="Y42" s="61"/>
      <c r="Z42" s="13"/>
      <c r="AA42" s="13"/>
      <c r="AD42"/>
      <c r="AE42" s="3"/>
      <c r="AF42" s="3"/>
      <c r="AH42" s="3"/>
      <c r="AI42" s="3"/>
    </row>
  </sheetData>
  <mergeCells count="13">
    <mergeCell ref="A3:W3"/>
    <mergeCell ref="X3:AE3"/>
    <mergeCell ref="AF3:AG3"/>
    <mergeCell ref="A4:I4"/>
    <mergeCell ref="L4:R4"/>
    <mergeCell ref="S4:U4"/>
    <mergeCell ref="Y22:Z22"/>
    <mergeCell ref="Y5:AB5"/>
    <mergeCell ref="AE5:AG5"/>
    <mergeCell ref="Y7:AA7"/>
    <mergeCell ref="Y20:Z20"/>
    <mergeCell ref="Y21:Z21"/>
    <mergeCell ref="AE21:AI21"/>
  </mergeCells>
  <dataValidations count="2">
    <dataValidation type="whole" operator="equal" allowBlank="1" showInputMessage="1" showErrorMessage="1" errorTitle="NÃO MUDAR!!" sqref="V6:V36 N6:N36 I6:I36 R6:R36" xr:uid="{00000000-0002-0000-0700-000000000000}">
      <formula1>100000</formula1>
    </dataValidation>
    <dataValidation type="whole" operator="equal" allowBlank="1" showInputMessage="1" showErrorMessage="1" errorTitle="NÃO MUDAR!!" promptTitle="NÃO MUDAR!!" sqref="B37:J37 L37:V37 K6:K37" xr:uid="{00000000-0002-0000-0700-000001000000}">
      <formula1>100000</formula1>
    </dataValidation>
  </dataValidations>
  <pageMargins left="0" right="0.11811023622047245" top="0.19685039370078741" bottom="0.19685039370078741" header="0.31496062992125984" footer="0.31496062992125984"/>
  <pageSetup paperSize="9" scale="56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47"/>
  <sheetViews>
    <sheetView topLeftCell="A35" workbookViewId="0">
      <selection activeCell="U50" sqref="U50"/>
    </sheetView>
  </sheetViews>
  <sheetFormatPr defaultRowHeight="15" x14ac:dyDescent="0.25"/>
  <cols>
    <col min="1" max="1" width="10.7109375" bestFit="1" customWidth="1"/>
    <col min="2" max="31" width="4.28515625" customWidth="1"/>
    <col min="32" max="32" width="5" bestFit="1" customWidth="1"/>
  </cols>
  <sheetData>
    <row r="1" spans="1:32" ht="33" customHeight="1" x14ac:dyDescent="0.25">
      <c r="A1" s="121" t="s">
        <v>82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</row>
    <row r="2" spans="1:32" x14ac:dyDescent="0.25">
      <c r="A2" s="87" t="s">
        <v>75</v>
      </c>
    </row>
    <row r="4" spans="1:32" x14ac:dyDescent="0.25">
      <c r="A4" s="84" t="s">
        <v>70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85">
        <v>12</v>
      </c>
      <c r="N4" s="85">
        <v>13</v>
      </c>
      <c r="O4" s="85">
        <v>14</v>
      </c>
      <c r="P4" s="85">
        <v>15</v>
      </c>
      <c r="Q4" s="85">
        <v>16</v>
      </c>
      <c r="R4" s="85">
        <v>17</v>
      </c>
      <c r="S4" s="85">
        <v>18</v>
      </c>
      <c r="T4" s="85">
        <v>19</v>
      </c>
      <c r="U4" s="85">
        <v>20</v>
      </c>
      <c r="V4" s="85">
        <v>21</v>
      </c>
      <c r="W4" s="86">
        <v>22</v>
      </c>
      <c r="X4" s="86">
        <v>23</v>
      </c>
      <c r="Y4" s="86">
        <v>24</v>
      </c>
      <c r="Z4" s="86">
        <v>25</v>
      </c>
      <c r="AA4" s="86">
        <v>26</v>
      </c>
      <c r="AB4" s="86">
        <v>27</v>
      </c>
      <c r="AC4" s="86">
        <v>28</v>
      </c>
      <c r="AD4" s="86">
        <v>29</v>
      </c>
      <c r="AE4" s="3"/>
      <c r="AF4" s="3"/>
    </row>
    <row r="5" spans="1:32" ht="18.600000000000001" customHeight="1" x14ac:dyDescent="0.25">
      <c r="A5" s="82" t="s">
        <v>68</v>
      </c>
      <c r="B5" s="83"/>
      <c r="C5" s="83">
        <v>30</v>
      </c>
      <c r="D5" s="83">
        <v>20</v>
      </c>
      <c r="E5" s="83"/>
      <c r="F5" s="83"/>
      <c r="G5" s="83">
        <v>25</v>
      </c>
      <c r="H5" s="83"/>
      <c r="I5" s="83">
        <v>240</v>
      </c>
      <c r="J5" s="83">
        <v>550</v>
      </c>
      <c r="K5" s="83">
        <v>310</v>
      </c>
      <c r="L5" s="83">
        <v>150</v>
      </c>
      <c r="M5" s="83">
        <v>50</v>
      </c>
      <c r="N5" s="83"/>
      <c r="O5" s="83">
        <v>20</v>
      </c>
      <c r="P5" s="83">
        <v>40</v>
      </c>
      <c r="Q5" s="83">
        <v>210</v>
      </c>
      <c r="R5" s="83"/>
      <c r="S5" s="83">
        <v>75</v>
      </c>
      <c r="T5" s="83"/>
      <c r="U5" s="83"/>
      <c r="V5" s="83"/>
      <c r="W5" s="83">
        <v>20</v>
      </c>
      <c r="X5" s="83"/>
      <c r="Y5" s="83">
        <v>180</v>
      </c>
      <c r="Z5" s="83">
        <v>90</v>
      </c>
      <c r="AA5" s="83">
        <v>210</v>
      </c>
      <c r="AB5" s="83">
        <v>160</v>
      </c>
      <c r="AC5" s="83"/>
      <c r="AD5" s="83"/>
      <c r="AE5" s="3"/>
      <c r="AF5" s="3"/>
    </row>
    <row r="6" spans="1:32" ht="22.15" customHeight="1" x14ac:dyDescent="0.25">
      <c r="A6" s="82" t="s">
        <v>69</v>
      </c>
      <c r="B6" s="83">
        <v>310</v>
      </c>
      <c r="C6" s="83">
        <v>140</v>
      </c>
      <c r="D6" s="83">
        <v>400</v>
      </c>
      <c r="E6" s="83">
        <v>160</v>
      </c>
      <c r="F6" s="83">
        <v>30</v>
      </c>
      <c r="G6" s="83"/>
      <c r="H6" s="83"/>
      <c r="I6" s="83"/>
      <c r="J6" s="83">
        <v>70</v>
      </c>
      <c r="K6" s="83">
        <v>90</v>
      </c>
      <c r="L6" s="83">
        <v>300</v>
      </c>
      <c r="M6" s="83">
        <v>160</v>
      </c>
      <c r="N6" s="83"/>
      <c r="O6" s="83"/>
      <c r="P6" s="83">
        <v>230</v>
      </c>
      <c r="Q6" s="83">
        <v>450</v>
      </c>
      <c r="R6" s="83">
        <v>195</v>
      </c>
      <c r="S6" s="83">
        <v>120</v>
      </c>
      <c r="T6" s="83">
        <v>30</v>
      </c>
      <c r="U6" s="83">
        <v>280</v>
      </c>
      <c r="V6" s="83">
        <v>510</v>
      </c>
      <c r="W6" s="83">
        <v>370</v>
      </c>
      <c r="X6" s="83"/>
      <c r="Y6" s="83"/>
      <c r="Z6" s="83"/>
      <c r="AA6" s="83">
        <v>30</v>
      </c>
      <c r="AB6" s="83"/>
      <c r="AC6" s="83"/>
      <c r="AD6" s="83">
        <v>240</v>
      </c>
      <c r="AE6" s="3"/>
      <c r="AF6" s="3"/>
    </row>
    <row r="7" spans="1:32" ht="18.600000000000001" customHeight="1" x14ac:dyDescent="0.25">
      <c r="A7" s="82" t="s">
        <v>22</v>
      </c>
      <c r="B7" s="83"/>
      <c r="C7" s="83">
        <v>10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>
        <v>90</v>
      </c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3"/>
      <c r="AF7" s="3"/>
    </row>
    <row r="8" spans="1:32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32" x14ac:dyDescent="0.25">
      <c r="A9" s="116" t="s">
        <v>71</v>
      </c>
      <c r="B9" s="116"/>
      <c r="C9" s="116"/>
      <c r="D9" s="119">
        <v>2380</v>
      </c>
      <c r="E9" s="12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32" x14ac:dyDescent="0.25">
      <c r="A10" s="116" t="s">
        <v>69</v>
      </c>
      <c r="B10" s="116"/>
      <c r="C10" s="116"/>
      <c r="D10" s="119">
        <v>4115</v>
      </c>
      <c r="E10" s="12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32" x14ac:dyDescent="0.25">
      <c r="A11" s="116" t="s">
        <v>22</v>
      </c>
      <c r="B11" s="116"/>
      <c r="C11" s="116"/>
      <c r="D11" s="117">
        <v>100</v>
      </c>
      <c r="E11" s="11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3" spans="1:32" x14ac:dyDescent="0.25">
      <c r="A13" s="87" t="s">
        <v>73</v>
      </c>
    </row>
    <row r="15" spans="1:32" x14ac:dyDescent="0.25">
      <c r="A15" s="84" t="s">
        <v>70</v>
      </c>
      <c r="B15" s="85">
        <v>1</v>
      </c>
      <c r="C15" s="85">
        <v>2</v>
      </c>
      <c r="D15" s="85">
        <v>3</v>
      </c>
      <c r="E15" s="85">
        <v>4</v>
      </c>
      <c r="F15" s="85">
        <v>5</v>
      </c>
      <c r="G15" s="85">
        <v>6</v>
      </c>
      <c r="H15" s="85">
        <v>7</v>
      </c>
      <c r="I15" s="85">
        <v>8</v>
      </c>
      <c r="J15" s="85">
        <v>9</v>
      </c>
      <c r="K15" s="85">
        <v>10</v>
      </c>
      <c r="L15" s="85">
        <v>11</v>
      </c>
      <c r="M15" s="85">
        <v>12</v>
      </c>
      <c r="N15" s="85">
        <v>13</v>
      </c>
      <c r="O15" s="85">
        <v>14</v>
      </c>
      <c r="P15" s="85">
        <v>15</v>
      </c>
      <c r="Q15" s="85">
        <v>16</v>
      </c>
      <c r="R15" s="85">
        <v>17</v>
      </c>
      <c r="S15" s="85">
        <v>18</v>
      </c>
      <c r="T15" s="85">
        <v>19</v>
      </c>
      <c r="U15" s="85">
        <v>20</v>
      </c>
      <c r="V15" s="85">
        <v>21</v>
      </c>
      <c r="W15" s="86">
        <v>22</v>
      </c>
      <c r="X15" s="86">
        <v>23</v>
      </c>
      <c r="Y15" s="86">
        <v>24</v>
      </c>
      <c r="Z15" s="86">
        <v>25</v>
      </c>
      <c r="AA15" s="86">
        <v>26</v>
      </c>
      <c r="AB15" s="86">
        <v>27</v>
      </c>
      <c r="AC15" s="86">
        <v>28</v>
      </c>
      <c r="AD15" s="86">
        <v>29</v>
      </c>
      <c r="AE15" s="86">
        <v>30</v>
      </c>
      <c r="AF15" s="86">
        <v>31</v>
      </c>
    </row>
    <row r="16" spans="1:32" ht="24" customHeight="1" x14ac:dyDescent="0.25">
      <c r="A16" s="82" t="s">
        <v>68</v>
      </c>
      <c r="B16" s="83">
        <v>130</v>
      </c>
      <c r="C16" s="83">
        <v>180</v>
      </c>
      <c r="D16" s="83">
        <v>20</v>
      </c>
      <c r="E16" s="83"/>
      <c r="F16" s="83"/>
      <c r="G16" s="83"/>
      <c r="H16" s="83"/>
      <c r="I16" s="83"/>
      <c r="J16" s="83"/>
      <c r="K16" s="83"/>
      <c r="L16" s="83">
        <v>240</v>
      </c>
      <c r="M16" s="83">
        <v>100</v>
      </c>
      <c r="N16" s="83">
        <v>40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</row>
    <row r="17" spans="1:32" ht="29.45" customHeight="1" x14ac:dyDescent="0.25">
      <c r="A17" s="82" t="s">
        <v>69</v>
      </c>
      <c r="B17" s="83">
        <v>120</v>
      </c>
      <c r="C17" s="83">
        <v>30</v>
      </c>
      <c r="D17" s="83">
        <v>50</v>
      </c>
      <c r="E17" s="83">
        <v>30</v>
      </c>
      <c r="F17" s="83"/>
      <c r="G17" s="83">
        <v>285</v>
      </c>
      <c r="H17" s="83">
        <v>20</v>
      </c>
      <c r="I17" s="83">
        <v>360</v>
      </c>
      <c r="J17" s="83">
        <v>50</v>
      </c>
      <c r="K17" s="83">
        <v>30</v>
      </c>
      <c r="L17" s="83">
        <v>450</v>
      </c>
      <c r="M17" s="83">
        <v>420</v>
      </c>
      <c r="N17" s="83">
        <v>250</v>
      </c>
      <c r="O17" s="83">
        <v>260</v>
      </c>
      <c r="P17" s="83">
        <v>240</v>
      </c>
      <c r="Q17" s="83"/>
      <c r="R17" s="83">
        <v>90</v>
      </c>
      <c r="S17" s="83">
        <v>450</v>
      </c>
      <c r="T17" s="83">
        <v>20</v>
      </c>
      <c r="U17" s="83">
        <v>60</v>
      </c>
      <c r="V17" s="83"/>
      <c r="W17" s="83"/>
      <c r="X17" s="83">
        <v>180</v>
      </c>
      <c r="Y17" s="83">
        <v>570</v>
      </c>
      <c r="Z17" s="83">
        <v>360</v>
      </c>
      <c r="AA17" s="83">
        <v>60</v>
      </c>
      <c r="AB17" s="83"/>
      <c r="AC17" s="83"/>
      <c r="AD17" s="83">
        <v>200</v>
      </c>
      <c r="AE17" s="83">
        <v>40</v>
      </c>
      <c r="AF17" s="83">
        <v>20</v>
      </c>
    </row>
    <row r="18" spans="1:32" ht="18.600000000000001" customHeight="1" x14ac:dyDescent="0.25">
      <c r="A18" s="82" t="s">
        <v>22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>
        <v>210</v>
      </c>
      <c r="R18" s="83">
        <v>360</v>
      </c>
      <c r="S18" s="83"/>
      <c r="T18" s="83">
        <v>240</v>
      </c>
      <c r="U18" s="83">
        <v>40</v>
      </c>
      <c r="V18" s="83"/>
      <c r="W18" s="83">
        <v>120</v>
      </c>
      <c r="X18" s="83">
        <v>70</v>
      </c>
      <c r="Y18" s="83"/>
      <c r="Z18" s="83"/>
      <c r="AA18" s="83"/>
      <c r="AB18" s="83"/>
      <c r="AC18" s="83"/>
      <c r="AD18" s="83"/>
      <c r="AE18" s="83"/>
      <c r="AF18" s="83"/>
    </row>
    <row r="19" spans="1:32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32" x14ac:dyDescent="0.25">
      <c r="A20" s="116" t="s">
        <v>71</v>
      </c>
      <c r="B20" s="116"/>
      <c r="C20" s="116"/>
      <c r="D20" s="119">
        <v>710</v>
      </c>
      <c r="E20" s="120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32" x14ac:dyDescent="0.25">
      <c r="A21" s="116" t="s">
        <v>69</v>
      </c>
      <c r="B21" s="116"/>
      <c r="C21" s="116"/>
      <c r="D21" s="119">
        <v>4645</v>
      </c>
      <c r="E21" s="120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32" x14ac:dyDescent="0.25">
      <c r="A22" s="116" t="s">
        <v>22</v>
      </c>
      <c r="B22" s="116"/>
      <c r="C22" s="116"/>
      <c r="D22" s="119">
        <v>1040</v>
      </c>
      <c r="E22" s="12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4" spans="1:32" x14ac:dyDescent="0.25">
      <c r="A24" s="87" t="s">
        <v>74</v>
      </c>
    </row>
    <row r="26" spans="1:32" x14ac:dyDescent="0.25">
      <c r="A26" s="81" t="s">
        <v>70</v>
      </c>
      <c r="B26" s="11">
        <v>1</v>
      </c>
      <c r="C26" s="11">
        <v>2</v>
      </c>
      <c r="D26" s="11">
        <v>3</v>
      </c>
      <c r="E26" s="11">
        <v>4</v>
      </c>
      <c r="F26" s="11">
        <v>5</v>
      </c>
      <c r="G26" s="11">
        <v>6</v>
      </c>
      <c r="H26" s="11">
        <v>7</v>
      </c>
      <c r="I26" s="11">
        <v>8</v>
      </c>
      <c r="J26" s="11">
        <v>9</v>
      </c>
      <c r="K26" s="11">
        <v>10</v>
      </c>
      <c r="L26" s="11">
        <v>11</v>
      </c>
      <c r="M26" s="11">
        <v>12</v>
      </c>
      <c r="N26" s="11">
        <v>13</v>
      </c>
      <c r="O26" s="11">
        <v>14</v>
      </c>
      <c r="P26" s="11">
        <v>15</v>
      </c>
      <c r="Q26" s="11">
        <v>16</v>
      </c>
      <c r="R26" s="11">
        <v>17</v>
      </c>
      <c r="S26" s="11">
        <v>18</v>
      </c>
      <c r="T26" s="11">
        <v>19</v>
      </c>
      <c r="U26" s="11">
        <v>20</v>
      </c>
      <c r="V26" s="11">
        <v>21</v>
      </c>
      <c r="W26" s="83">
        <v>22</v>
      </c>
      <c r="X26" s="83">
        <v>23</v>
      </c>
      <c r="Y26" s="83">
        <v>24</v>
      </c>
      <c r="Z26" s="83">
        <v>25</v>
      </c>
      <c r="AA26" s="83">
        <v>26</v>
      </c>
      <c r="AB26" s="83">
        <v>27</v>
      </c>
      <c r="AC26" s="83">
        <v>28</v>
      </c>
      <c r="AD26" s="83">
        <v>29</v>
      </c>
      <c r="AE26" s="83">
        <v>30</v>
      </c>
      <c r="AF26" s="3"/>
    </row>
    <row r="27" spans="1:32" ht="25.9" customHeight="1" x14ac:dyDescent="0.25">
      <c r="A27" s="82" t="s">
        <v>68</v>
      </c>
      <c r="B27" s="83">
        <v>40</v>
      </c>
      <c r="C27" s="83">
        <v>20</v>
      </c>
      <c r="D27" s="83"/>
      <c r="E27" s="83"/>
      <c r="F27" s="83">
        <v>20</v>
      </c>
      <c r="G27" s="83"/>
      <c r="H27" s="83">
        <v>120</v>
      </c>
      <c r="I27" s="83"/>
      <c r="J27" s="83">
        <v>30</v>
      </c>
      <c r="K27" s="83">
        <v>100</v>
      </c>
      <c r="L27" s="83"/>
      <c r="M27" s="83">
        <v>240</v>
      </c>
      <c r="N27" s="83">
        <v>280</v>
      </c>
      <c r="O27" s="83">
        <v>30</v>
      </c>
      <c r="P27" s="83">
        <v>80</v>
      </c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>
        <v>20</v>
      </c>
      <c r="AD27" s="83"/>
      <c r="AE27" s="83"/>
      <c r="AF27" s="3"/>
    </row>
    <row r="28" spans="1:32" ht="25.15" customHeight="1" x14ac:dyDescent="0.25">
      <c r="A28" s="82" t="s">
        <v>69</v>
      </c>
      <c r="B28" s="83"/>
      <c r="C28" s="83">
        <v>140</v>
      </c>
      <c r="D28" s="83">
        <v>350</v>
      </c>
      <c r="E28" s="83">
        <v>410</v>
      </c>
      <c r="F28" s="83">
        <v>100</v>
      </c>
      <c r="G28" s="83"/>
      <c r="H28" s="83"/>
      <c r="I28" s="83">
        <v>30</v>
      </c>
      <c r="J28" s="83">
        <v>30</v>
      </c>
      <c r="K28" s="83">
        <v>190</v>
      </c>
      <c r="L28" s="83">
        <v>440</v>
      </c>
      <c r="M28" s="83"/>
      <c r="N28" s="83">
        <v>60</v>
      </c>
      <c r="O28" s="83">
        <v>290</v>
      </c>
      <c r="P28" s="83"/>
      <c r="Q28" s="83">
        <v>510</v>
      </c>
      <c r="R28" s="83">
        <v>260</v>
      </c>
      <c r="S28" s="83">
        <v>110</v>
      </c>
      <c r="T28" s="83">
        <v>545</v>
      </c>
      <c r="U28" s="83">
        <v>240</v>
      </c>
      <c r="V28" s="83">
        <v>350</v>
      </c>
      <c r="W28" s="83">
        <v>30</v>
      </c>
      <c r="X28" s="83">
        <v>235</v>
      </c>
      <c r="Y28" s="83">
        <v>470</v>
      </c>
      <c r="Z28" s="83">
        <v>90</v>
      </c>
      <c r="AA28" s="83">
        <v>80</v>
      </c>
      <c r="AB28" s="83">
        <v>15</v>
      </c>
      <c r="AC28" s="83">
        <v>260</v>
      </c>
      <c r="AD28" s="83">
        <v>340</v>
      </c>
      <c r="AE28" s="83">
        <v>465</v>
      </c>
      <c r="AF28" s="3"/>
    </row>
    <row r="29" spans="1:32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32" x14ac:dyDescent="0.25">
      <c r="A30" s="116" t="s">
        <v>71</v>
      </c>
      <c r="B30" s="116"/>
      <c r="C30" s="116"/>
      <c r="D30" s="117">
        <v>980</v>
      </c>
      <c r="E30" s="11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32" x14ac:dyDescent="0.25">
      <c r="A31" s="116" t="s">
        <v>69</v>
      </c>
      <c r="B31" s="116"/>
      <c r="C31" s="116"/>
      <c r="D31" s="119">
        <v>6040</v>
      </c>
      <c r="E31" s="12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32" x14ac:dyDescent="0.25">
      <c r="A32" s="10"/>
      <c r="B32" s="10"/>
      <c r="C32" s="10"/>
      <c r="D32" s="18"/>
      <c r="E32" s="1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5" spans="1:32" x14ac:dyDescent="0.25">
      <c r="A35" s="87" t="s">
        <v>72</v>
      </c>
    </row>
    <row r="37" spans="1:32" x14ac:dyDescent="0.25">
      <c r="A37" s="84" t="s">
        <v>70</v>
      </c>
      <c r="B37" s="85">
        <v>1</v>
      </c>
      <c r="C37" s="85">
        <v>2</v>
      </c>
      <c r="D37" s="85">
        <v>3</v>
      </c>
      <c r="E37" s="85">
        <v>4</v>
      </c>
      <c r="F37" s="85">
        <v>5</v>
      </c>
      <c r="G37" s="85">
        <v>6</v>
      </c>
      <c r="H37" s="85">
        <v>7</v>
      </c>
      <c r="I37" s="85">
        <v>8</v>
      </c>
      <c r="J37" s="85">
        <v>9</v>
      </c>
      <c r="K37" s="85">
        <v>10</v>
      </c>
      <c r="L37" s="85">
        <v>11</v>
      </c>
      <c r="M37" s="85">
        <v>12</v>
      </c>
      <c r="N37" s="85">
        <v>13</v>
      </c>
      <c r="O37" s="85">
        <v>14</v>
      </c>
      <c r="P37" s="85">
        <v>15</v>
      </c>
      <c r="Q37" s="85">
        <v>16</v>
      </c>
      <c r="R37" s="85">
        <v>17</v>
      </c>
      <c r="S37" s="85">
        <v>18</v>
      </c>
      <c r="T37" s="85">
        <v>19</v>
      </c>
      <c r="U37" s="85">
        <v>20</v>
      </c>
      <c r="V37" s="85">
        <v>21</v>
      </c>
      <c r="W37" s="86">
        <v>22</v>
      </c>
      <c r="X37" s="86">
        <v>23</v>
      </c>
      <c r="Y37" s="86">
        <v>24</v>
      </c>
      <c r="Z37" s="86">
        <v>25</v>
      </c>
      <c r="AA37" s="86">
        <v>26</v>
      </c>
      <c r="AB37" s="86">
        <v>27</v>
      </c>
      <c r="AC37" s="86">
        <v>28</v>
      </c>
      <c r="AD37" s="86">
        <v>29</v>
      </c>
      <c r="AE37" s="86">
        <v>30</v>
      </c>
      <c r="AF37" s="86">
        <v>31</v>
      </c>
    </row>
    <row r="38" spans="1:32" ht="20.45" customHeight="1" x14ac:dyDescent="0.25">
      <c r="A38" s="82" t="s">
        <v>68</v>
      </c>
      <c r="B38" s="83">
        <v>20</v>
      </c>
      <c r="C38" s="83"/>
      <c r="D38" s="83">
        <v>70</v>
      </c>
      <c r="E38" s="83">
        <v>30</v>
      </c>
      <c r="F38" s="83"/>
      <c r="G38" s="83"/>
      <c r="H38" s="83">
        <v>25</v>
      </c>
      <c r="I38" s="83"/>
      <c r="J38" s="83"/>
      <c r="K38" s="83"/>
      <c r="L38" s="83">
        <v>30</v>
      </c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>
        <v>140</v>
      </c>
      <c r="Z38" s="83"/>
      <c r="AA38" s="83"/>
      <c r="AB38" s="83"/>
      <c r="AC38" s="83">
        <v>20</v>
      </c>
      <c r="AD38" s="83"/>
      <c r="AE38" s="83"/>
      <c r="AF38" s="83"/>
    </row>
    <row r="39" spans="1:32" ht="21" customHeight="1" x14ac:dyDescent="0.25">
      <c r="A39" s="82" t="s">
        <v>69</v>
      </c>
      <c r="B39" s="83">
        <v>160</v>
      </c>
      <c r="C39" s="83">
        <v>200</v>
      </c>
      <c r="D39" s="83">
        <v>20</v>
      </c>
      <c r="E39" s="83">
        <v>150</v>
      </c>
      <c r="F39" s="83">
        <v>120</v>
      </c>
      <c r="G39" s="83">
        <v>60</v>
      </c>
      <c r="H39" s="83">
        <v>160</v>
      </c>
      <c r="I39" s="83">
        <v>160</v>
      </c>
      <c r="J39" s="83">
        <v>240</v>
      </c>
      <c r="K39" s="83">
        <v>560</v>
      </c>
      <c r="L39" s="83">
        <v>740</v>
      </c>
      <c r="M39" s="83">
        <v>435</v>
      </c>
      <c r="N39" s="83"/>
      <c r="O39" s="83">
        <v>145</v>
      </c>
      <c r="P39" s="83"/>
      <c r="Q39" s="83">
        <v>90</v>
      </c>
      <c r="R39" s="83">
        <v>340</v>
      </c>
      <c r="S39" s="83">
        <v>95</v>
      </c>
      <c r="T39" s="83">
        <v>170</v>
      </c>
      <c r="U39" s="83">
        <v>30</v>
      </c>
      <c r="V39" s="83">
        <v>240</v>
      </c>
      <c r="W39" s="83">
        <v>240</v>
      </c>
      <c r="X39" s="83">
        <v>120</v>
      </c>
      <c r="Y39" s="83">
        <v>200</v>
      </c>
      <c r="Z39" s="83">
        <v>240</v>
      </c>
      <c r="AA39" s="83"/>
      <c r="AB39" s="83"/>
      <c r="AC39" s="83">
        <v>60</v>
      </c>
      <c r="AD39" s="83"/>
      <c r="AE39" s="83">
        <v>265</v>
      </c>
      <c r="AF39" s="83">
        <v>260</v>
      </c>
    </row>
    <row r="40" spans="1:32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32" x14ac:dyDescent="0.25">
      <c r="A41" s="116" t="s">
        <v>71</v>
      </c>
      <c r="B41" s="116"/>
      <c r="C41" s="116"/>
      <c r="D41" s="117">
        <v>335</v>
      </c>
      <c r="E41" s="11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32" x14ac:dyDescent="0.25">
      <c r="A42" s="116" t="s">
        <v>69</v>
      </c>
      <c r="B42" s="116"/>
      <c r="C42" s="116"/>
      <c r="D42" s="119">
        <v>5500</v>
      </c>
      <c r="E42" s="12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32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5" spans="1:32" x14ac:dyDescent="0.25">
      <c r="A45" s="131" t="s">
        <v>83</v>
      </c>
      <c r="B45" s="131"/>
      <c r="C45" s="131"/>
      <c r="D45" s="131"/>
      <c r="E45" s="125">
        <f>SUM(D41+D30+D20+D9)</f>
        <v>4405</v>
      </c>
      <c r="F45" s="126"/>
      <c r="G45" s="88" t="s">
        <v>81</v>
      </c>
      <c r="L45" s="122" t="s">
        <v>78</v>
      </c>
      <c r="M45" s="122"/>
    </row>
    <row r="46" spans="1:32" ht="15.75" x14ac:dyDescent="0.25">
      <c r="A46" s="132" t="s">
        <v>76</v>
      </c>
      <c r="B46" s="132"/>
      <c r="C46" s="132"/>
      <c r="D46" s="132"/>
      <c r="E46" s="127">
        <f>SUM(D42+D31+D21+D10)</f>
        <v>20300</v>
      </c>
      <c r="F46" s="128"/>
      <c r="G46" s="89" t="s">
        <v>81</v>
      </c>
      <c r="H46" s="123" t="s">
        <v>77</v>
      </c>
      <c r="I46" s="124"/>
      <c r="L46" s="122" t="s">
        <v>79</v>
      </c>
      <c r="M46" s="122"/>
    </row>
    <row r="47" spans="1:32" x14ac:dyDescent="0.25">
      <c r="A47" s="133" t="s">
        <v>22</v>
      </c>
      <c r="B47" s="133"/>
      <c r="C47" s="133"/>
      <c r="D47" s="133"/>
      <c r="E47" s="129">
        <f>SUM(D22+D11)</f>
        <v>1140</v>
      </c>
      <c r="F47" s="130"/>
      <c r="G47" s="90" t="s">
        <v>81</v>
      </c>
      <c r="L47" s="122" t="s">
        <v>80</v>
      </c>
      <c r="M47" s="122"/>
    </row>
  </sheetData>
  <mergeCells count="31">
    <mergeCell ref="A1:AC1"/>
    <mergeCell ref="L45:M45"/>
    <mergeCell ref="L46:M46"/>
    <mergeCell ref="L47:M47"/>
    <mergeCell ref="H46:I46"/>
    <mergeCell ref="E45:F45"/>
    <mergeCell ref="E46:F46"/>
    <mergeCell ref="E47:F47"/>
    <mergeCell ref="A45:D45"/>
    <mergeCell ref="A46:D46"/>
    <mergeCell ref="A47:D47"/>
    <mergeCell ref="A31:C31"/>
    <mergeCell ref="D31:E31"/>
    <mergeCell ref="A9:C9"/>
    <mergeCell ref="D9:E9"/>
    <mergeCell ref="A10:C10"/>
    <mergeCell ref="D10:E10"/>
    <mergeCell ref="A22:C22"/>
    <mergeCell ref="D22:E22"/>
    <mergeCell ref="A11:C11"/>
    <mergeCell ref="D11:E11"/>
    <mergeCell ref="A41:C41"/>
    <mergeCell ref="A42:C42"/>
    <mergeCell ref="D41:E41"/>
    <mergeCell ref="D42:E42"/>
    <mergeCell ref="A20:C20"/>
    <mergeCell ref="D20:E20"/>
    <mergeCell ref="A21:C21"/>
    <mergeCell ref="D21:E21"/>
    <mergeCell ref="A30:C30"/>
    <mergeCell ref="D30:E30"/>
  </mergeCells>
  <phoneticPr fontId="9" type="noConversion"/>
  <pageMargins left="0.11811023622047245" right="0.11811023622047245" top="0.39370078740157483" bottom="0.3937007874015748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LEVANTAMENTO MATER.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2024-06-04T21:02:42Z</cp:lastPrinted>
  <dcterms:created xsi:type="dcterms:W3CDTF">2023-04-07T14:21:25Z</dcterms:created>
  <dcterms:modified xsi:type="dcterms:W3CDTF">2024-06-29T21:25:13Z</dcterms:modified>
</cp:coreProperties>
</file>