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CONSUMO LH\"/>
    </mc:Choice>
  </mc:AlternateContent>
  <xr:revisionPtr revIDLastSave="0" documentId="13_ncr:1_{35CC7857-E352-4A76-BE3F-5A5F6A0BF13B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Abril" sheetId="1" r:id="rId1"/>
    <sheet name="Maio" sheetId="3" r:id="rId2"/>
    <sheet name="Junho" sheetId="4" r:id="rId3"/>
    <sheet name="Julho" sheetId="5" r:id="rId4"/>
    <sheet name="Agosto" sheetId="6" r:id="rId5"/>
    <sheet name="Setembro" sheetId="7" r:id="rId6"/>
    <sheet name="Outubro" sheetId="8" r:id="rId7"/>
    <sheet name="Novembro" sheetId="10" r:id="rId8"/>
    <sheet name="Dezembro" sheetId="11" r:id="rId9"/>
    <sheet name="Plan1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1" l="1"/>
  <c r="L32" i="11"/>
  <c r="AC32" i="11"/>
  <c r="AC31" i="11"/>
  <c r="P25" i="11"/>
  <c r="G26" i="11"/>
  <c r="I26" i="11"/>
  <c r="L26" i="11"/>
  <c r="P26" i="11"/>
  <c r="T26" i="11"/>
  <c r="G27" i="11"/>
  <c r="I27" i="11"/>
  <c r="L27" i="11"/>
  <c r="P27" i="11"/>
  <c r="T27" i="11"/>
  <c r="AD27" i="11"/>
  <c r="AD28" i="11"/>
  <c r="AE28" i="11" s="1"/>
  <c r="AF28" i="11" s="1"/>
  <c r="AD29" i="11"/>
  <c r="AE29" i="11" s="1"/>
  <c r="AF29" i="11" s="1"/>
  <c r="AD30" i="11"/>
  <c r="AE30" i="11" s="1"/>
  <c r="AF30" i="11" s="1"/>
  <c r="AD31" i="11"/>
  <c r="AE31" i="11" s="1"/>
  <c r="AF31" i="11" s="1"/>
  <c r="AD32" i="11"/>
  <c r="AE32" i="11" s="1"/>
  <c r="AF32" i="11" s="1"/>
  <c r="AD33" i="11"/>
  <c r="AE33" i="11" s="1"/>
  <c r="AF33" i="11" s="1"/>
  <c r="AD34" i="11"/>
  <c r="AE34" i="11" s="1"/>
  <c r="AF34" i="11" s="1"/>
  <c r="AD35" i="11"/>
  <c r="AE35" i="11" s="1"/>
  <c r="AF35" i="11" s="1"/>
  <c r="AD36" i="11"/>
  <c r="AE36" i="11" s="1"/>
  <c r="AF36" i="11" s="1"/>
  <c r="AC27" i="11"/>
  <c r="AC28" i="11"/>
  <c r="AC29" i="11"/>
  <c r="AC30" i="11"/>
  <c r="AC33" i="11"/>
  <c r="AC34" i="11"/>
  <c r="AC35" i="11"/>
  <c r="AC36" i="11"/>
  <c r="AD26" i="11"/>
  <c r="AE26" i="11" s="1"/>
  <c r="AF26" i="11" s="1"/>
  <c r="AC26" i="11"/>
  <c r="R6" i="10"/>
  <c r="N6" i="10"/>
  <c r="G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J22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O36" i="10"/>
  <c r="P36" i="10"/>
  <c r="Q36" i="10"/>
  <c r="B36" i="10"/>
  <c r="C36" i="10"/>
  <c r="D36" i="10"/>
  <c r="E36" i="10"/>
  <c r="F36" i="10"/>
  <c r="H36" i="10"/>
  <c r="I36" i="10"/>
  <c r="K36" i="10"/>
  <c r="L36" i="10"/>
  <c r="M36" i="10"/>
  <c r="J35" i="10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8" i="11"/>
  <c r="I29" i="11"/>
  <c r="I30" i="11"/>
  <c r="I31" i="11"/>
  <c r="I32" i="11"/>
  <c r="I33" i="11"/>
  <c r="I34" i="11"/>
  <c r="I35" i="11"/>
  <c r="I36" i="11"/>
  <c r="I6" i="11"/>
  <c r="H37" i="11"/>
  <c r="J37" i="11"/>
  <c r="K37" i="11"/>
  <c r="M37" i="11"/>
  <c r="N37" i="11"/>
  <c r="O37" i="11"/>
  <c r="Q37" i="11"/>
  <c r="R37" i="11"/>
  <c r="S37" i="11"/>
  <c r="G6" i="11"/>
  <c r="T6" i="11" s="1"/>
  <c r="P34" i="11"/>
  <c r="P35" i="11"/>
  <c r="P36" i="11"/>
  <c r="L35" i="11"/>
  <c r="L36" i="11"/>
  <c r="G34" i="11"/>
  <c r="T34" i="11" s="1"/>
  <c r="G35" i="11"/>
  <c r="T35" i="11" s="1"/>
  <c r="G36" i="11"/>
  <c r="T36" i="11" s="1"/>
  <c r="D37" i="11"/>
  <c r="C37" i="11"/>
  <c r="B37" i="11"/>
  <c r="E37" i="11"/>
  <c r="F37" i="11"/>
  <c r="G7" i="11"/>
  <c r="T7" i="11" s="1"/>
  <c r="G8" i="11"/>
  <c r="T8" i="11" s="1"/>
  <c r="G9" i="11"/>
  <c r="T9" i="11" s="1"/>
  <c r="G10" i="11"/>
  <c r="T10" i="11" s="1"/>
  <c r="G11" i="11"/>
  <c r="T11" i="11" s="1"/>
  <c r="G12" i="11"/>
  <c r="T12" i="11" s="1"/>
  <c r="G13" i="11"/>
  <c r="T13" i="11" s="1"/>
  <c r="G14" i="11"/>
  <c r="T14" i="11" s="1"/>
  <c r="G15" i="11"/>
  <c r="T15" i="11" s="1"/>
  <c r="G16" i="11"/>
  <c r="T16" i="11" s="1"/>
  <c r="G17" i="11"/>
  <c r="T17" i="11" s="1"/>
  <c r="G18" i="11"/>
  <c r="T18" i="11" s="1"/>
  <c r="G19" i="11"/>
  <c r="T19" i="11" s="1"/>
  <c r="G20" i="11"/>
  <c r="T20" i="11" s="1"/>
  <c r="G21" i="11"/>
  <c r="T21" i="11" s="1"/>
  <c r="G22" i="11"/>
  <c r="T22" i="11" s="1"/>
  <c r="G23" i="11"/>
  <c r="T23" i="11" s="1"/>
  <c r="G24" i="11"/>
  <c r="T24" i="11" s="1"/>
  <c r="G25" i="11"/>
  <c r="T25" i="11" s="1"/>
  <c r="G28" i="11"/>
  <c r="T28" i="11" s="1"/>
  <c r="G29" i="11"/>
  <c r="T29" i="11" s="1"/>
  <c r="G30" i="11"/>
  <c r="T30" i="11" s="1"/>
  <c r="G31" i="11"/>
  <c r="T31" i="11" s="1"/>
  <c r="G32" i="11"/>
  <c r="T32" i="11" s="1"/>
  <c r="G33" i="11"/>
  <c r="T33" i="11" s="1"/>
  <c r="L6" i="11"/>
  <c r="P6" i="11"/>
  <c r="L7" i="11"/>
  <c r="P7" i="11"/>
  <c r="L8" i="11"/>
  <c r="P8" i="11"/>
  <c r="L9" i="11"/>
  <c r="P9" i="11"/>
  <c r="L10" i="11"/>
  <c r="P10" i="11"/>
  <c r="L11" i="11"/>
  <c r="P11" i="11"/>
  <c r="L12" i="11"/>
  <c r="P12" i="11"/>
  <c r="L13" i="11"/>
  <c r="P13" i="11"/>
  <c r="L14" i="11"/>
  <c r="P14" i="11"/>
  <c r="L15" i="11"/>
  <c r="P15" i="11"/>
  <c r="L16" i="11"/>
  <c r="P16" i="11"/>
  <c r="L17" i="11"/>
  <c r="P17" i="11"/>
  <c r="L18" i="11"/>
  <c r="P18" i="11"/>
  <c r="L19" i="11"/>
  <c r="P19" i="11"/>
  <c r="L20" i="11"/>
  <c r="P20" i="11"/>
  <c r="L21" i="11"/>
  <c r="P21" i="11"/>
  <c r="L22" i="11"/>
  <c r="P22" i="11"/>
  <c r="L23" i="11"/>
  <c r="P23" i="11"/>
  <c r="L24" i="11"/>
  <c r="P24" i="11"/>
  <c r="L25" i="11"/>
  <c r="L28" i="11"/>
  <c r="P28" i="11"/>
  <c r="L29" i="11"/>
  <c r="P29" i="11"/>
  <c r="L30" i="11"/>
  <c r="P30" i="11"/>
  <c r="P31" i="11"/>
  <c r="P32" i="11"/>
  <c r="L33" i="11"/>
  <c r="P33" i="11"/>
  <c r="L34" i="11"/>
  <c r="AB37" i="11"/>
  <c r="AA37" i="11"/>
  <c r="Z37" i="11"/>
  <c r="Y37" i="11"/>
  <c r="X37" i="11"/>
  <c r="Z20" i="11"/>
  <c r="Z22" i="11" s="1"/>
  <c r="AD12" i="11"/>
  <c r="AC12" i="11"/>
  <c r="AA26" i="10"/>
  <c r="AB26" i="10"/>
  <c r="AC26" i="10" s="1"/>
  <c r="AD26" i="10" s="1"/>
  <c r="AA27" i="10"/>
  <c r="AB27" i="10"/>
  <c r="AC27" i="10" s="1"/>
  <c r="AD27" i="10" s="1"/>
  <c r="AA28" i="10"/>
  <c r="AB28" i="10"/>
  <c r="AC28" i="10" s="1"/>
  <c r="AD28" i="10" s="1"/>
  <c r="AA29" i="10"/>
  <c r="AB29" i="10"/>
  <c r="AC29" i="10" s="1"/>
  <c r="AD29" i="10" s="1"/>
  <c r="AA30" i="10"/>
  <c r="AB30" i="10"/>
  <c r="AC30" i="10" s="1"/>
  <c r="AD30" i="10" s="1"/>
  <c r="AA31" i="10"/>
  <c r="AB31" i="10"/>
  <c r="AC31" i="10" s="1"/>
  <c r="AD31" i="10" s="1"/>
  <c r="AA32" i="10"/>
  <c r="AB32" i="10"/>
  <c r="AC32" i="10" s="1"/>
  <c r="AD32" i="10" s="1"/>
  <c r="AA33" i="10"/>
  <c r="AB33" i="10"/>
  <c r="AC33" i="10" s="1"/>
  <c r="AD33" i="10" s="1"/>
  <c r="AA34" i="10"/>
  <c r="AB34" i="10"/>
  <c r="AC34" i="10" s="1"/>
  <c r="AD34" i="10" s="1"/>
  <c r="AA35" i="10"/>
  <c r="AB35" i="10"/>
  <c r="AC35" i="10" s="1"/>
  <c r="AD35" i="10" s="1"/>
  <c r="AA36" i="10"/>
  <c r="AB36" i="10"/>
  <c r="AC36" i="10" s="1"/>
  <c r="AD36" i="10" s="1"/>
  <c r="Z37" i="10"/>
  <c r="Y37" i="10"/>
  <c r="X37" i="10"/>
  <c r="W37" i="10"/>
  <c r="V37" i="10"/>
  <c r="AD37" i="11" l="1"/>
  <c r="AC37" i="11"/>
  <c r="AE27" i="11"/>
  <c r="T37" i="11"/>
  <c r="P37" i="11"/>
  <c r="L37" i="11"/>
  <c r="G36" i="10"/>
  <c r="I37" i="11"/>
  <c r="G37" i="11"/>
  <c r="U6" i="11"/>
  <c r="U7" i="11" s="1"/>
  <c r="U8" i="11" s="1"/>
  <c r="U9" i="11" s="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U20" i="11" s="1"/>
  <c r="U21" i="11" s="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U35" i="11" s="1"/>
  <c r="U36" i="11" s="1"/>
  <c r="AA37" i="10"/>
  <c r="J11" i="10"/>
  <c r="J12" i="10"/>
  <c r="J13" i="10"/>
  <c r="J14" i="10"/>
  <c r="J15" i="10"/>
  <c r="J16" i="10"/>
  <c r="J17" i="10"/>
  <c r="J18" i="10"/>
  <c r="J19" i="10"/>
  <c r="J20" i="10"/>
  <c r="J21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X20" i="10"/>
  <c r="AB37" i="10"/>
  <c r="AA26" i="8"/>
  <c r="A13" i="9"/>
  <c r="J10" i="10"/>
  <c r="J7" i="10"/>
  <c r="J8" i="10"/>
  <c r="J9" i="10"/>
  <c r="L37" i="8"/>
  <c r="I36" i="8"/>
  <c r="Q36" i="8"/>
  <c r="R36" i="10"/>
  <c r="J6" i="10"/>
  <c r="AB12" i="10"/>
  <c r="AA12" i="10"/>
  <c r="W20" i="8"/>
  <c r="W22" i="8" s="1"/>
  <c r="M30" i="8"/>
  <c r="Q35" i="8"/>
  <c r="M35" i="8"/>
  <c r="I35" i="8"/>
  <c r="Q34" i="8"/>
  <c r="M34" i="8"/>
  <c r="I34" i="8"/>
  <c r="Q33" i="8"/>
  <c r="M33" i="8"/>
  <c r="I33" i="8"/>
  <c r="Q32" i="8"/>
  <c r="M32" i="8"/>
  <c r="I32" i="8"/>
  <c r="Q31" i="8"/>
  <c r="M31" i="8"/>
  <c r="I31" i="8"/>
  <c r="Q30" i="8"/>
  <c r="I30" i="8"/>
  <c r="Q29" i="8"/>
  <c r="M29" i="8"/>
  <c r="I29" i="8"/>
  <c r="Q28" i="8"/>
  <c r="M28" i="8"/>
  <c r="I28" i="8"/>
  <c r="AF27" i="11" l="1"/>
  <c r="AF37" i="11" s="1"/>
  <c r="AE37" i="11"/>
  <c r="J36" i="10"/>
  <c r="N36" i="10"/>
  <c r="AC37" i="10"/>
  <c r="X22" i="10"/>
  <c r="S6" i="10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I19" i="8"/>
  <c r="M14" i="8"/>
  <c r="M12" i="8"/>
  <c r="V34" i="7"/>
  <c r="W34" i="7"/>
  <c r="X34" i="7"/>
  <c r="Y34" i="7"/>
  <c r="U34" i="7"/>
  <c r="Z27" i="7"/>
  <c r="AA27" i="7"/>
  <c r="AB27" i="7" s="1"/>
  <c r="Z28" i="7"/>
  <c r="AA28" i="7"/>
  <c r="AB28" i="7" s="1"/>
  <c r="AC28" i="7" s="1"/>
  <c r="Z29" i="7"/>
  <c r="AA29" i="7"/>
  <c r="AB29" i="7" s="1"/>
  <c r="AC29" i="7" s="1"/>
  <c r="Z30" i="7"/>
  <c r="AA30" i="7"/>
  <c r="AB30" i="7" s="1"/>
  <c r="AC30" i="7" s="1"/>
  <c r="Z31" i="7"/>
  <c r="AA31" i="7"/>
  <c r="AB31" i="7" s="1"/>
  <c r="AC31" i="7" s="1"/>
  <c r="Z32" i="7"/>
  <c r="AA32" i="7"/>
  <c r="AB32" i="7" s="1"/>
  <c r="AC32" i="7" s="1"/>
  <c r="Z33" i="7"/>
  <c r="AA33" i="7"/>
  <c r="AB33" i="7" s="1"/>
  <c r="AC33" i="7" s="1"/>
  <c r="AD37" i="10" l="1"/>
  <c r="AC27" i="7"/>
  <c r="J36" i="7"/>
  <c r="I32" i="7"/>
  <c r="M32" i="7"/>
  <c r="Q32" i="7"/>
  <c r="I33" i="7"/>
  <c r="M33" i="7"/>
  <c r="Q33" i="7"/>
  <c r="I34" i="7"/>
  <c r="M34" i="7"/>
  <c r="Q34" i="7"/>
  <c r="I35" i="7"/>
  <c r="M35" i="7"/>
  <c r="Q35" i="7"/>
  <c r="I28" i="7"/>
  <c r="M18" i="7"/>
  <c r="W17" i="7" l="1"/>
  <c r="W19" i="7" s="1"/>
  <c r="M11" i="7" l="1"/>
  <c r="P37" i="8" l="1"/>
  <c r="O37" i="8"/>
  <c r="N37" i="8"/>
  <c r="K37" i="8"/>
  <c r="J37" i="8"/>
  <c r="H37" i="8"/>
  <c r="G37" i="8"/>
  <c r="F37" i="8"/>
  <c r="E37" i="8"/>
  <c r="D37" i="8"/>
  <c r="C37" i="8"/>
  <c r="B37" i="8"/>
  <c r="Y35" i="8"/>
  <c r="X35" i="8"/>
  <c r="W35" i="8"/>
  <c r="V35" i="8"/>
  <c r="U35" i="8"/>
  <c r="AA34" i="8"/>
  <c r="AB34" i="8" s="1"/>
  <c r="AC34" i="8" s="1"/>
  <c r="Z34" i="8"/>
  <c r="AA33" i="8"/>
  <c r="AB33" i="8" s="1"/>
  <c r="AC33" i="8" s="1"/>
  <c r="Z33" i="8"/>
  <c r="AA32" i="8"/>
  <c r="AB32" i="8" s="1"/>
  <c r="AC32" i="8" s="1"/>
  <c r="Z32" i="8"/>
  <c r="AA31" i="8"/>
  <c r="AB31" i="8" s="1"/>
  <c r="AC31" i="8" s="1"/>
  <c r="Z31" i="8"/>
  <c r="AA30" i="8"/>
  <c r="AB30" i="8" s="1"/>
  <c r="AC30" i="8" s="1"/>
  <c r="Z30" i="8"/>
  <c r="Q27" i="8"/>
  <c r="M27" i="8"/>
  <c r="I27" i="8"/>
  <c r="AA29" i="8"/>
  <c r="AB29" i="8" s="1"/>
  <c r="AC29" i="8" s="1"/>
  <c r="Z29" i="8"/>
  <c r="Q26" i="8"/>
  <c r="M26" i="8"/>
  <c r="I26" i="8"/>
  <c r="AA28" i="8"/>
  <c r="AB28" i="8" s="1"/>
  <c r="AC28" i="8" s="1"/>
  <c r="Z28" i="8"/>
  <c r="Q25" i="8"/>
  <c r="M25" i="8"/>
  <c r="I25" i="8"/>
  <c r="AA27" i="8"/>
  <c r="AB27" i="8" s="1"/>
  <c r="AC27" i="8" s="1"/>
  <c r="Z27" i="8"/>
  <c r="Q24" i="8"/>
  <c r="M24" i="8"/>
  <c r="I24" i="8"/>
  <c r="Z26" i="8"/>
  <c r="Q23" i="8"/>
  <c r="M23" i="8"/>
  <c r="I23" i="8"/>
  <c r="Q22" i="8"/>
  <c r="M22" i="8"/>
  <c r="I22" i="8"/>
  <c r="Q21" i="8"/>
  <c r="M21" i="8"/>
  <c r="I21" i="8"/>
  <c r="Q20" i="8"/>
  <c r="M20" i="8"/>
  <c r="I20" i="8"/>
  <c r="Q19" i="8"/>
  <c r="M19" i="8"/>
  <c r="Q18" i="8"/>
  <c r="M18" i="8"/>
  <c r="I18" i="8"/>
  <c r="Q17" i="8"/>
  <c r="M17" i="8"/>
  <c r="I17" i="8"/>
  <c r="Q16" i="8"/>
  <c r="M16" i="8"/>
  <c r="I16" i="8"/>
  <c r="Q15" i="8"/>
  <c r="M15" i="8"/>
  <c r="I15" i="8"/>
  <c r="Q14" i="8"/>
  <c r="I14" i="8"/>
  <c r="Q13" i="8"/>
  <c r="M13" i="8"/>
  <c r="I13" i="8"/>
  <c r="AA12" i="8"/>
  <c r="Z12" i="8"/>
  <c r="Q12" i="8"/>
  <c r="I12" i="8"/>
  <c r="Q11" i="8"/>
  <c r="M11" i="8"/>
  <c r="I11" i="8"/>
  <c r="Q10" i="8"/>
  <c r="M10" i="8"/>
  <c r="I10" i="8"/>
  <c r="Q9" i="8"/>
  <c r="M9" i="8"/>
  <c r="I9" i="8"/>
  <c r="Q8" i="8"/>
  <c r="M8" i="8"/>
  <c r="I8" i="8"/>
  <c r="Q7" i="8"/>
  <c r="I7" i="8"/>
  <c r="Q6" i="8"/>
  <c r="I6" i="8"/>
  <c r="R6" i="8" s="1"/>
  <c r="U32" i="6"/>
  <c r="V32" i="6"/>
  <c r="W32" i="6"/>
  <c r="X32" i="6"/>
  <c r="Y32" i="6"/>
  <c r="W17" i="6"/>
  <c r="R7" i="8" l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M37" i="8"/>
  <c r="Z35" i="8"/>
  <c r="AA35" i="8"/>
  <c r="I37" i="8"/>
  <c r="Q37" i="8"/>
  <c r="AB26" i="8"/>
  <c r="W19" i="6"/>
  <c r="AB35" i="8" l="1"/>
  <c r="AC26" i="8"/>
  <c r="AC35" i="8" s="1"/>
  <c r="AB30" i="5" l="1"/>
  <c r="P36" i="7"/>
  <c r="O36" i="7"/>
  <c r="N36" i="7"/>
  <c r="L36" i="7"/>
  <c r="K36" i="7"/>
  <c r="H36" i="7"/>
  <c r="G36" i="7"/>
  <c r="F36" i="7"/>
  <c r="E36" i="7"/>
  <c r="D36" i="7"/>
  <c r="C36" i="7"/>
  <c r="B36" i="7"/>
  <c r="Q31" i="7"/>
  <c r="M31" i="7"/>
  <c r="I31" i="7"/>
  <c r="Q30" i="7"/>
  <c r="M30" i="7"/>
  <c r="I30" i="7"/>
  <c r="Q29" i="7"/>
  <c r="M29" i="7"/>
  <c r="I29" i="7"/>
  <c r="Q28" i="7"/>
  <c r="M28" i="7"/>
  <c r="Q27" i="7"/>
  <c r="M27" i="7"/>
  <c r="I27" i="7"/>
  <c r="AA26" i="7"/>
  <c r="AB26" i="7" s="1"/>
  <c r="Z26" i="7"/>
  <c r="Q26" i="7"/>
  <c r="M26" i="7"/>
  <c r="I26" i="7"/>
  <c r="AA25" i="7"/>
  <c r="AB25" i="7" s="1"/>
  <c r="AC25" i="7" s="1"/>
  <c r="Z25" i="7"/>
  <c r="Q25" i="7"/>
  <c r="M25" i="7"/>
  <c r="I25" i="7"/>
  <c r="AA24" i="7"/>
  <c r="AB24" i="7" s="1"/>
  <c r="AC24" i="7" s="1"/>
  <c r="Z24" i="7"/>
  <c r="Q24" i="7"/>
  <c r="M24" i="7"/>
  <c r="I24" i="7"/>
  <c r="AA23" i="7"/>
  <c r="Z23" i="7"/>
  <c r="Q23" i="7"/>
  <c r="M23" i="7"/>
  <c r="I23" i="7"/>
  <c r="Q22" i="7"/>
  <c r="M22" i="7"/>
  <c r="I22" i="7"/>
  <c r="Q21" i="7"/>
  <c r="M21" i="7"/>
  <c r="I21" i="7"/>
  <c r="Q20" i="7"/>
  <c r="M20" i="7"/>
  <c r="I20" i="7"/>
  <c r="Q19" i="7"/>
  <c r="M19" i="7"/>
  <c r="I19" i="7"/>
  <c r="Q18" i="7"/>
  <c r="I18" i="7"/>
  <c r="Q17" i="7"/>
  <c r="M17" i="7"/>
  <c r="I17" i="7"/>
  <c r="Q16" i="7"/>
  <c r="M16" i="7"/>
  <c r="I16" i="7"/>
  <c r="Q15" i="7"/>
  <c r="M15" i="7"/>
  <c r="I15" i="7"/>
  <c r="Q14" i="7"/>
  <c r="M14" i="7"/>
  <c r="I14" i="7"/>
  <c r="Q13" i="7"/>
  <c r="M13" i="7"/>
  <c r="I13" i="7"/>
  <c r="AA12" i="7"/>
  <c r="Z12" i="7"/>
  <c r="Q12" i="7"/>
  <c r="M12" i="7"/>
  <c r="I12" i="7"/>
  <c r="Q11" i="7"/>
  <c r="I11" i="7"/>
  <c r="Q10" i="7"/>
  <c r="M10" i="7"/>
  <c r="I10" i="7"/>
  <c r="Q9" i="7"/>
  <c r="M9" i="7"/>
  <c r="I9" i="7"/>
  <c r="Q8" i="7"/>
  <c r="M8" i="7"/>
  <c r="I8" i="7"/>
  <c r="Q7" i="7"/>
  <c r="M7" i="7"/>
  <c r="I7" i="7"/>
  <c r="Q6" i="7"/>
  <c r="M6" i="7"/>
  <c r="I6" i="7"/>
  <c r="R6" i="7" s="1"/>
  <c r="Z34" i="7" l="1"/>
  <c r="AA34" i="7"/>
  <c r="R7" i="7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Q36" i="7"/>
  <c r="I36" i="7"/>
  <c r="M36" i="7"/>
  <c r="AB23" i="7"/>
  <c r="AB34" i="7" s="1"/>
  <c r="AC26" i="7" l="1"/>
  <c r="R31" i="7"/>
  <c r="R32" i="7" s="1"/>
  <c r="R33" i="7" s="1"/>
  <c r="R34" i="7" s="1"/>
  <c r="R35" i="7" s="1"/>
  <c r="AC23" i="7"/>
  <c r="L37" i="5"/>
  <c r="AC34" i="7" l="1"/>
  <c r="N35" i="5"/>
  <c r="Q37" i="5"/>
  <c r="X18" i="5"/>
  <c r="X20" i="5" l="1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6" i="5"/>
  <c r="N13" i="5"/>
  <c r="N6" i="5"/>
  <c r="N7" i="5"/>
  <c r="N8" i="5"/>
  <c r="N9" i="5"/>
  <c r="N10" i="5"/>
  <c r="N11" i="5"/>
  <c r="N12" i="5"/>
  <c r="N14" i="5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M6" i="6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AA26" i="5"/>
  <c r="AA27" i="5"/>
  <c r="AA28" i="5"/>
  <c r="AA29" i="5"/>
  <c r="AA30" i="5"/>
  <c r="AA31" i="5"/>
  <c r="AA25" i="5"/>
  <c r="Z24" i="6"/>
  <c r="Z25" i="6"/>
  <c r="Z26" i="6"/>
  <c r="Z27" i="6"/>
  <c r="Z28" i="6"/>
  <c r="Z29" i="6"/>
  <c r="Z30" i="6"/>
  <c r="Z31" i="6"/>
  <c r="Z23" i="6"/>
  <c r="P37" i="6"/>
  <c r="O37" i="6"/>
  <c r="N37" i="6"/>
  <c r="L37" i="6"/>
  <c r="K37" i="6"/>
  <c r="J37" i="6"/>
  <c r="H37" i="6"/>
  <c r="G37" i="6"/>
  <c r="F37" i="6"/>
  <c r="E37" i="6"/>
  <c r="D37" i="6"/>
  <c r="C37" i="6"/>
  <c r="B37" i="6"/>
  <c r="M36" i="6"/>
  <c r="I36" i="6"/>
  <c r="M35" i="6"/>
  <c r="I35" i="6"/>
  <c r="M34" i="6"/>
  <c r="I34" i="6"/>
  <c r="M33" i="6"/>
  <c r="I33" i="6"/>
  <c r="M32" i="6"/>
  <c r="I32" i="6"/>
  <c r="AA31" i="6"/>
  <c r="AB31" i="6" s="1"/>
  <c r="AC31" i="6" s="1"/>
  <c r="M31" i="6"/>
  <c r="I31" i="6"/>
  <c r="AA30" i="6"/>
  <c r="AB30" i="6" s="1"/>
  <c r="AC30" i="6" s="1"/>
  <c r="M30" i="6"/>
  <c r="I30" i="6"/>
  <c r="AA29" i="6"/>
  <c r="AB29" i="6" s="1"/>
  <c r="AC29" i="6" s="1"/>
  <c r="M29" i="6"/>
  <c r="I29" i="6"/>
  <c r="AA28" i="6"/>
  <c r="AB28" i="6" s="1"/>
  <c r="AC28" i="6" s="1"/>
  <c r="M28" i="6"/>
  <c r="I28" i="6"/>
  <c r="AA27" i="6"/>
  <c r="AB27" i="6" s="1"/>
  <c r="AC27" i="6" s="1"/>
  <c r="M27" i="6"/>
  <c r="I27" i="6"/>
  <c r="AA26" i="6"/>
  <c r="AB26" i="6" s="1"/>
  <c r="AC26" i="6" s="1"/>
  <c r="M26" i="6"/>
  <c r="I26" i="6"/>
  <c r="AA25" i="6"/>
  <c r="AB25" i="6" s="1"/>
  <c r="AC25" i="6" s="1"/>
  <c r="M25" i="6"/>
  <c r="I25" i="6"/>
  <c r="AA24" i="6"/>
  <c r="AB24" i="6" s="1"/>
  <c r="AC24" i="6" s="1"/>
  <c r="M24" i="6"/>
  <c r="I24" i="6"/>
  <c r="AA23" i="6"/>
  <c r="M23" i="6"/>
  <c r="I23" i="6"/>
  <c r="M22" i="6"/>
  <c r="I22" i="6"/>
  <c r="M21" i="6"/>
  <c r="I21" i="6"/>
  <c r="M20" i="6"/>
  <c r="I20" i="6"/>
  <c r="M19" i="6"/>
  <c r="I19" i="6"/>
  <c r="M18" i="6"/>
  <c r="I18" i="6"/>
  <c r="M17" i="6"/>
  <c r="I17" i="6"/>
  <c r="M16" i="6"/>
  <c r="I16" i="6"/>
  <c r="M15" i="6"/>
  <c r="I15" i="6"/>
  <c r="M14" i="6"/>
  <c r="I14" i="6"/>
  <c r="M13" i="6"/>
  <c r="I13" i="6"/>
  <c r="AA12" i="6"/>
  <c r="Z12" i="6"/>
  <c r="M12" i="6"/>
  <c r="I12" i="6"/>
  <c r="M11" i="6"/>
  <c r="I11" i="6"/>
  <c r="M10" i="6"/>
  <c r="I10" i="6"/>
  <c r="M9" i="6"/>
  <c r="I9" i="6"/>
  <c r="M8" i="6"/>
  <c r="I8" i="6"/>
  <c r="M7" i="6"/>
  <c r="I7" i="6"/>
  <c r="Q6" i="6"/>
  <c r="I6" i="6"/>
  <c r="R6" i="6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R6" i="5"/>
  <c r="I6" i="5"/>
  <c r="I6" i="4"/>
  <c r="P37" i="5"/>
  <c r="O37" i="5"/>
  <c r="M37" i="5"/>
  <c r="K37" i="5"/>
  <c r="J37" i="5"/>
  <c r="H37" i="5"/>
  <c r="G37" i="5"/>
  <c r="F37" i="5"/>
  <c r="E37" i="5"/>
  <c r="D37" i="5"/>
  <c r="C37" i="5"/>
  <c r="B37" i="5"/>
  <c r="AA24" i="5"/>
  <c r="AA23" i="5"/>
  <c r="Z32" i="6" l="1"/>
  <c r="AB23" i="6"/>
  <c r="AB32" i="6" s="1"/>
  <c r="AA32" i="6"/>
  <c r="R7" i="6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I37" i="5"/>
  <c r="S6" i="5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AA32" i="5"/>
  <c r="I37" i="6"/>
  <c r="M37" i="6"/>
  <c r="Q37" i="6"/>
  <c r="R37" i="5"/>
  <c r="N37" i="5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6" i="4"/>
  <c r="Y32" i="4"/>
  <c r="X32" i="4"/>
  <c r="W32" i="4"/>
  <c r="V32" i="4"/>
  <c r="U32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Z31" i="4"/>
  <c r="N27" i="1"/>
  <c r="M27" i="1"/>
  <c r="L27" i="1"/>
  <c r="K27" i="1"/>
  <c r="AC23" i="6" l="1"/>
  <c r="AC32" i="6" s="1"/>
  <c r="AA31" i="4"/>
  <c r="Z32" i="5"/>
  <c r="Y32" i="5"/>
  <c r="X32" i="5"/>
  <c r="W32" i="5"/>
  <c r="V32" i="5"/>
  <c r="AB31" i="5"/>
  <c r="AC31" i="5" s="1"/>
  <c r="AD31" i="5" s="1"/>
  <c r="AC30" i="5"/>
  <c r="AD30" i="5" s="1"/>
  <c r="AB29" i="5"/>
  <c r="AC29" i="5" s="1"/>
  <c r="AD29" i="5" s="1"/>
  <c r="AB28" i="5"/>
  <c r="AC28" i="5" s="1"/>
  <c r="AD28" i="5" s="1"/>
  <c r="AB27" i="5"/>
  <c r="AC27" i="5" s="1"/>
  <c r="AD27" i="5" s="1"/>
  <c r="AB26" i="5"/>
  <c r="AC26" i="5" s="1"/>
  <c r="AD26" i="5" s="1"/>
  <c r="AB25" i="5"/>
  <c r="AC25" i="5" s="1"/>
  <c r="AD25" i="5" s="1"/>
  <c r="AB24" i="5"/>
  <c r="AC24" i="5" s="1"/>
  <c r="AD24" i="5" s="1"/>
  <c r="AB23" i="5"/>
  <c r="Z23" i="4"/>
  <c r="Z24" i="4"/>
  <c r="AA24" i="4" s="1"/>
  <c r="AB24" i="4" s="1"/>
  <c r="Z25" i="4"/>
  <c r="AA25" i="4" s="1"/>
  <c r="AB25" i="4" s="1"/>
  <c r="Z26" i="4"/>
  <c r="AA26" i="4" s="1"/>
  <c r="AB26" i="4" s="1"/>
  <c r="Z27" i="4"/>
  <c r="AA27" i="4" s="1"/>
  <c r="AB27" i="4" s="1"/>
  <c r="Z28" i="4"/>
  <c r="AA28" i="4" s="1"/>
  <c r="AB28" i="4" s="1"/>
  <c r="Z29" i="4"/>
  <c r="AA29" i="4" s="1"/>
  <c r="AB29" i="4" s="1"/>
  <c r="Z30" i="4"/>
  <c r="AA30" i="4" s="1"/>
  <c r="AB30" i="4" s="1"/>
  <c r="O25" i="1"/>
  <c r="P25" i="1" s="1"/>
  <c r="Q25" i="1" s="1"/>
  <c r="O24" i="1"/>
  <c r="P24" i="1" s="1"/>
  <c r="Q24" i="1" s="1"/>
  <c r="O26" i="1"/>
  <c r="P26" i="1" s="1"/>
  <c r="Q26" i="1" s="1"/>
  <c r="O23" i="1"/>
  <c r="P23" i="1" s="1"/>
  <c r="Q23" i="1" s="1"/>
  <c r="O22" i="1"/>
  <c r="N30" i="3"/>
  <c r="K30" i="3"/>
  <c r="O21" i="3"/>
  <c r="P21" i="3" s="1"/>
  <c r="Q21" i="3" s="1"/>
  <c r="Z22" i="4"/>
  <c r="O22" i="3"/>
  <c r="P22" i="3" s="1"/>
  <c r="Q22" i="3" s="1"/>
  <c r="O23" i="3"/>
  <c r="P23" i="3" s="1"/>
  <c r="Q23" i="3" s="1"/>
  <c r="O24" i="3"/>
  <c r="P24" i="3" s="1"/>
  <c r="Q24" i="3" s="1"/>
  <c r="O25" i="3"/>
  <c r="P25" i="3" s="1"/>
  <c r="Q25" i="3" s="1"/>
  <c r="O26" i="3"/>
  <c r="P26" i="3" s="1"/>
  <c r="Q26" i="3" s="1"/>
  <c r="O27" i="3"/>
  <c r="P27" i="3" s="1"/>
  <c r="Q27" i="3" s="1"/>
  <c r="O28" i="3"/>
  <c r="P28" i="3" s="1"/>
  <c r="Q28" i="3" s="1"/>
  <c r="O29" i="3"/>
  <c r="P29" i="3" s="1"/>
  <c r="Q29" i="3" s="1"/>
  <c r="L30" i="3"/>
  <c r="M30" i="3"/>
  <c r="K16" i="3"/>
  <c r="K36" i="4"/>
  <c r="C36" i="4"/>
  <c r="D36" i="4"/>
  <c r="E36" i="4"/>
  <c r="F36" i="4"/>
  <c r="G36" i="4"/>
  <c r="H36" i="4"/>
  <c r="J36" i="4"/>
  <c r="L36" i="4"/>
  <c r="N36" i="4"/>
  <c r="O36" i="4"/>
  <c r="P36" i="4"/>
  <c r="B36" i="4"/>
  <c r="M7" i="4" a="1"/>
  <c r="M7" i="4" s="1"/>
  <c r="M8" i="4" a="1"/>
  <c r="M8" i="4" s="1"/>
  <c r="M9" i="4" a="1"/>
  <c r="M9" i="4" s="1"/>
  <c r="M10" i="4" a="1"/>
  <c r="M10" i="4" s="1"/>
  <c r="M11" i="4" a="1"/>
  <c r="M11" i="4" s="1"/>
  <c r="M12" i="4" a="1"/>
  <c r="M12" i="4" s="1"/>
  <c r="M13" i="4" a="1"/>
  <c r="M13" i="4" s="1"/>
  <c r="M14" i="4" a="1"/>
  <c r="M14" i="4" s="1"/>
  <c r="M15" i="4" a="1"/>
  <c r="M15" i="4" s="1"/>
  <c r="M16" i="4" a="1"/>
  <c r="M16" i="4" s="1"/>
  <c r="M17" i="4" a="1"/>
  <c r="M17" i="4" s="1"/>
  <c r="M18" i="4" a="1"/>
  <c r="M18" i="4" s="1"/>
  <c r="M19" i="4" a="1"/>
  <c r="M19" i="4" s="1"/>
  <c r="M20" i="4" a="1"/>
  <c r="M20" i="4" s="1"/>
  <c r="M21" i="4" a="1"/>
  <c r="M21" i="4" s="1"/>
  <c r="M22" i="4" a="1"/>
  <c r="M22" i="4" s="1"/>
  <c r="M23" i="4" a="1"/>
  <c r="M23" i="4" s="1"/>
  <c r="M24" i="4" a="1"/>
  <c r="M24" i="4" s="1"/>
  <c r="M25" i="4" a="1"/>
  <c r="M25" i="4" s="1"/>
  <c r="M26" i="4" a="1"/>
  <c r="M26" i="4" s="1"/>
  <c r="M27" i="4" a="1"/>
  <c r="M27" i="4" s="1"/>
  <c r="M28" i="4" a="1"/>
  <c r="M28" i="4" s="1"/>
  <c r="M29" i="4" a="1"/>
  <c r="M29" i="4" s="1"/>
  <c r="M30" i="4" a="1"/>
  <c r="M30" i="4" s="1"/>
  <c r="M31" i="4" a="1"/>
  <c r="M31" i="4" s="1"/>
  <c r="M32" i="4" a="1"/>
  <c r="M32" i="4" s="1"/>
  <c r="M33" i="4" a="1"/>
  <c r="M33" i="4" s="1"/>
  <c r="M34" i="4" a="1"/>
  <c r="M34" i="4" s="1"/>
  <c r="M35" i="4" a="1"/>
  <c r="M35" i="4" s="1"/>
  <c r="M6" i="4" a="1"/>
  <c r="M6" i="4" s="1"/>
  <c r="AC23" i="5" l="1"/>
  <c r="AD23" i="5" s="1"/>
  <c r="AD32" i="5" s="1"/>
  <c r="AB32" i="5"/>
  <c r="AA22" i="4"/>
  <c r="Z32" i="4"/>
  <c r="AA23" i="4"/>
  <c r="AB23" i="4" s="1"/>
  <c r="AB31" i="4"/>
  <c r="P22" i="1"/>
  <c r="P27" i="1" s="1"/>
  <c r="O27" i="1"/>
  <c r="AC32" i="5"/>
  <c r="O30" i="3"/>
  <c r="Q30" i="3"/>
  <c r="P30" i="3"/>
  <c r="M36" i="4"/>
  <c r="Q36" i="4"/>
  <c r="I36" i="4"/>
  <c r="AB12" i="5"/>
  <c r="AA12" i="5"/>
  <c r="J30" i="3"/>
  <c r="B37" i="3"/>
  <c r="C37" i="3"/>
  <c r="D37" i="3"/>
  <c r="W16" i="4"/>
  <c r="R6" i="4" s="1"/>
  <c r="AA11" i="4"/>
  <c r="Z11" i="4"/>
  <c r="F37" i="3"/>
  <c r="E37" i="3"/>
  <c r="L16" i="3"/>
  <c r="P11" i="3"/>
  <c r="O11" i="3"/>
  <c r="J17" i="1"/>
  <c r="J19" i="1" s="1"/>
  <c r="J27" i="1" s="1"/>
  <c r="D37" i="1"/>
  <c r="C37" i="1"/>
  <c r="M12" i="1"/>
  <c r="N12" i="1"/>
  <c r="AB22" i="4" l="1"/>
  <c r="AB32" i="4" s="1"/>
  <c r="AA32" i="4"/>
  <c r="Q22" i="1"/>
  <c r="Q27" i="1" s="1"/>
  <c r="W18" i="4"/>
  <c r="R7" i="4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L18" i="3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E7" i="1"/>
  <c r="E8" i="1" l="1"/>
  <c r="E9" i="1" s="1"/>
  <c r="E10" i="1" s="1"/>
  <c r="E11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<sst xmlns="http://schemas.openxmlformats.org/spreadsheetml/2006/main" count="423" uniqueCount="77">
  <si>
    <t>Pasteurização</t>
  </si>
  <si>
    <t>Análise Microbiológica</t>
  </si>
  <si>
    <t>Total</t>
  </si>
  <si>
    <t>Total(ml)</t>
  </si>
  <si>
    <t>Consumo diário de Leite Humano</t>
  </si>
  <si>
    <t xml:space="preserve"> Data</t>
  </si>
  <si>
    <t>Total leite humano disponível(ml)</t>
  </si>
  <si>
    <t>Leite Humano usado (ml)</t>
  </si>
  <si>
    <t>Planilha de Controle do Leite Humano Liberado</t>
  </si>
  <si>
    <t>Planilha de Controle do Leite Humano Aguardando ANÁLISE</t>
  </si>
  <si>
    <t>Fórmula</t>
  </si>
  <si>
    <t>Qtd de amostra</t>
  </si>
  <si>
    <t>Quantidade aguardando a análise (ml)</t>
  </si>
  <si>
    <t>Planilha de controle de LHP e Fórmula</t>
  </si>
  <si>
    <t>Abril. 2023</t>
  </si>
  <si>
    <t>Qtd. RN</t>
  </si>
  <si>
    <t>LHO</t>
  </si>
  <si>
    <t>Maio. 2023</t>
  </si>
  <si>
    <t>Qtd RN LHP</t>
  </si>
  <si>
    <t>Junho. 2023</t>
  </si>
  <si>
    <t>25/05/20223</t>
  </si>
  <si>
    <t>Total de leite do mês anterior</t>
  </si>
  <si>
    <t>Dias</t>
  </si>
  <si>
    <t>Sujidade</t>
  </si>
  <si>
    <t>Rep. Ac. Dornic</t>
  </si>
  <si>
    <t>Leite Utilizado</t>
  </si>
  <si>
    <t>Liberado</t>
  </si>
  <si>
    <t>Total Pasteurizado</t>
  </si>
  <si>
    <t>Total de perdas</t>
  </si>
  <si>
    <t>Julho. 2023</t>
  </si>
  <si>
    <t>Fórmula 1</t>
  </si>
  <si>
    <t>Formula pré</t>
  </si>
  <si>
    <t>Fórmula AR</t>
  </si>
  <si>
    <t>LHP</t>
  </si>
  <si>
    <t>LHP +
 FM85</t>
  </si>
  <si>
    <t>Nº RN Mat</t>
  </si>
  <si>
    <t>Nº RN Inter. UI/UTI</t>
  </si>
  <si>
    <t xml:space="preserve">Total de RN LHO </t>
  </si>
  <si>
    <t>Total de RN LHP</t>
  </si>
  <si>
    <t xml:space="preserve">LHO </t>
  </si>
  <si>
    <t>Total de RN</t>
  </si>
  <si>
    <t>Desprezado</t>
  </si>
  <si>
    <t>Total de criança</t>
  </si>
  <si>
    <t>Consumo diário de Leite Humano e Fórmula</t>
  </si>
  <si>
    <t>Total de Fórmula</t>
  </si>
  <si>
    <t>Leite / Fórmula preparada para administrar (ml)</t>
  </si>
  <si>
    <t>Leite Humano preparado</t>
  </si>
  <si>
    <t xml:space="preserve">Qtd de amostra </t>
  </si>
  <si>
    <t>Qtd. De amostra</t>
  </si>
  <si>
    <t>Qtd de Amostra</t>
  </si>
  <si>
    <t>07/jun past 1</t>
  </si>
  <si>
    <t>07/jun past 2</t>
  </si>
  <si>
    <t>Qtd. De amostra perdida Ac.</t>
  </si>
  <si>
    <t>26/062023</t>
  </si>
  <si>
    <t>Total de amostras analisadas</t>
  </si>
  <si>
    <t>Pregomin</t>
  </si>
  <si>
    <t>Formula 
pré</t>
  </si>
  <si>
    <t>27/07/2023 (1º)</t>
  </si>
  <si>
    <t>27/07/2023 (2º)</t>
  </si>
  <si>
    <t>Setembro. 2023</t>
  </si>
  <si>
    <t>Agosto. 2023</t>
  </si>
  <si>
    <t xml:space="preserve">proximo mês </t>
  </si>
  <si>
    <t>Fórmula AR / pregamin</t>
  </si>
  <si>
    <t>Ajuste</t>
  </si>
  <si>
    <t>Outubro. 2023</t>
  </si>
  <si>
    <t>05/09/2023 (1º)</t>
  </si>
  <si>
    <t>05/09/2023 (2º)</t>
  </si>
  <si>
    <t>Geladeira</t>
  </si>
  <si>
    <t xml:space="preserve">6.450ml </t>
  </si>
  <si>
    <t>Reajuste</t>
  </si>
  <si>
    <t>Dezembro. 2023</t>
  </si>
  <si>
    <t>TotalRN Mat</t>
  </si>
  <si>
    <r>
      <t xml:space="preserve">Nº RN Mat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For.</t>
    </r>
  </si>
  <si>
    <r>
      <t xml:space="preserve">Nº RN Mat. </t>
    </r>
    <r>
      <rPr>
        <b/>
        <sz val="10"/>
        <color rgb="FFFF0000"/>
        <rFont val="Calibri"/>
        <family val="2"/>
        <scheme val="minor"/>
      </rPr>
      <t>LHP</t>
    </r>
  </si>
  <si>
    <t>Total de LHO</t>
  </si>
  <si>
    <t>Novembro. 2023</t>
  </si>
  <si>
    <t>Fórmula AR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</si>
</sst>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textRotation="90" wrapText="1"/>
    </xf>
    <xf numFmtId="3" fontId="4" fillId="7" borderId="1" xfId="0" applyNumberFormat="1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textRotation="90" wrapText="1"/>
    </xf>
    <xf numFmtId="3" fontId="4" fillId="9" borderId="1" xfId="0" applyNumberFormat="1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 textRotation="90"/>
    </xf>
    <xf numFmtId="3" fontId="4" fillId="10" borderId="1" xfId="0" applyNumberFormat="1" applyFont="1" applyFill="1" applyBorder="1" applyAlignment="1">
      <alignment horizontal="center" vertical="center" textRotation="90" wrapText="1"/>
    </xf>
    <xf numFmtId="3" fontId="0" fillId="10" borderId="1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16" fontId="4" fillId="3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3" fontId="0" fillId="11" borderId="0" xfId="0" applyNumberFormat="1" applyFill="1" applyAlignment="1">
      <alignment horizontal="center"/>
    </xf>
    <xf numFmtId="0" fontId="0" fillId="9" borderId="4" xfId="0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3" fontId="5" fillId="10" borderId="1" xfId="0" applyNumberFormat="1" applyFont="1" applyFill="1" applyBorder="1" applyAlignment="1">
      <alignment horizontal="center" vertical="center" textRotation="90"/>
    </xf>
    <xf numFmtId="3" fontId="5" fillId="10" borderId="1" xfId="0" applyNumberFormat="1" applyFont="1" applyFill="1" applyBorder="1" applyAlignment="1">
      <alignment horizontal="center" vertical="center" textRotation="90" wrapText="1"/>
    </xf>
    <xf numFmtId="3" fontId="5" fillId="9" borderId="1" xfId="0" applyNumberFormat="1" applyFont="1" applyFill="1" applyBorder="1" applyAlignment="1">
      <alignment horizontal="center" vertical="center" textRotation="90" wrapText="1"/>
    </xf>
    <xf numFmtId="3" fontId="5" fillId="7" borderId="1" xfId="0" applyNumberFormat="1" applyFont="1" applyFill="1" applyBorder="1" applyAlignment="1">
      <alignment horizontal="center" vertical="center" textRotation="90" wrapText="1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textRotation="90" wrapText="1"/>
    </xf>
    <xf numFmtId="16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textRotation="90"/>
    </xf>
    <xf numFmtId="14" fontId="0" fillId="0" borderId="1" xfId="0" quotePrefix="1" applyNumberFormat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6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 textRotation="90" wrapText="1"/>
    </xf>
    <xf numFmtId="3" fontId="0" fillId="12" borderId="1" xfId="0" applyNumberForma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textRotation="90" wrapText="1"/>
    </xf>
    <xf numFmtId="0" fontId="0" fillId="13" borderId="1" xfId="0" applyFill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 textRotation="90"/>
    </xf>
    <xf numFmtId="3" fontId="4" fillId="11" borderId="1" xfId="0" applyNumberFormat="1" applyFont="1" applyFill="1" applyBorder="1" applyAlignment="1">
      <alignment horizontal="center" vertical="center" textRotation="90" wrapText="1"/>
    </xf>
    <xf numFmtId="3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textRotation="90" wrapText="1"/>
    </xf>
    <xf numFmtId="3" fontId="4" fillId="14" borderId="1" xfId="0" applyNumberFormat="1" applyFont="1" applyFill="1" applyBorder="1" applyAlignment="1">
      <alignment horizontal="center" vertical="center" textRotation="90" wrapText="1"/>
    </xf>
    <xf numFmtId="0" fontId="0" fillId="14" borderId="1" xfId="0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41564</xdr:colOff>
      <xdr:row>0</xdr:row>
      <xdr:rowOff>55418</xdr:rowOff>
    </xdr:from>
    <xdr:to>
      <xdr:col>9</xdr:col>
      <xdr:colOff>96982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4" y="55418"/>
          <a:ext cx="6283036" cy="461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41564</xdr:colOff>
      <xdr:row>0</xdr:row>
      <xdr:rowOff>55418</xdr:rowOff>
    </xdr:from>
    <xdr:to>
      <xdr:col>10</xdr:col>
      <xdr:colOff>124691</xdr:colOff>
      <xdr:row>1</xdr:row>
      <xdr:rowOff>13854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4" y="55418"/>
          <a:ext cx="6283036" cy="360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169479</xdr:colOff>
      <xdr:row>0</xdr:row>
      <xdr:rowOff>401782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27619" cy="40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55418</xdr:rowOff>
    </xdr:from>
    <xdr:to>
      <xdr:col>28</xdr:col>
      <xdr:colOff>570124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4" y="55418"/>
          <a:ext cx="6293427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240624</xdr:colOff>
      <xdr:row>0</xdr:row>
      <xdr:rowOff>401782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32129" cy="401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55418</xdr:rowOff>
    </xdr:from>
    <xdr:to>
      <xdr:col>27</xdr:col>
      <xdr:colOff>188767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9050" y="55418"/>
          <a:ext cx="6122842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338826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3554" cy="401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55418</xdr:rowOff>
    </xdr:from>
    <xdr:to>
      <xdr:col>26</xdr:col>
      <xdr:colOff>534049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55418"/>
          <a:ext cx="6269527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367122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97864" cy="401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55418</xdr:rowOff>
    </xdr:from>
    <xdr:to>
      <xdr:col>26</xdr:col>
      <xdr:colOff>522142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55418"/>
          <a:ext cx="6269527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57560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97864" cy="401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55418</xdr:rowOff>
    </xdr:from>
    <xdr:to>
      <xdr:col>27</xdr:col>
      <xdr:colOff>417367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100" y="55418"/>
          <a:ext cx="6122842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271872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8791" cy="401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55418</xdr:rowOff>
    </xdr:from>
    <xdr:to>
      <xdr:col>29</xdr:col>
      <xdr:colOff>522142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55418"/>
          <a:ext cx="6122842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180591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410" cy="401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A16" zoomScale="110" zoomScaleNormal="110" workbookViewId="0">
      <selection activeCell="J26" sqref="J26"/>
    </sheetView>
  </sheetViews>
  <sheetFormatPr defaultRowHeight="15" x14ac:dyDescent="0.25"/>
  <cols>
    <col min="1" max="2" width="6" style="4" customWidth="1"/>
    <col min="3" max="3" width="8.85546875" style="24" customWidth="1"/>
    <col min="4" max="4" width="13" style="24" customWidth="1"/>
    <col min="5" max="5" width="15.140625" style="8" customWidth="1"/>
    <col min="6" max="6" width="1.5703125" customWidth="1"/>
    <col min="7" max="7" width="13.140625" style="13" customWidth="1"/>
    <col min="8" max="9" width="13.5703125" style="13" customWidth="1"/>
    <col min="10" max="10" width="8.7109375" style="13" customWidth="1"/>
    <col min="11" max="11" width="9.7109375" customWidth="1"/>
    <col min="12" max="12" width="12.7109375" style="4" customWidth="1"/>
    <col min="13" max="13" width="13.5703125" style="4" customWidth="1"/>
    <col min="14" max="14" width="8" style="13" customWidth="1"/>
    <col min="15" max="15" width="11.7109375" style="4" bestFit="1" customWidth="1"/>
    <col min="16" max="16" width="12.28515625" style="4" bestFit="1" customWidth="1"/>
    <col min="17" max="17" width="8.85546875" style="4"/>
  </cols>
  <sheetData>
    <row r="1" spans="1:14" ht="39" customHeight="1" x14ac:dyDescent="0.25"/>
    <row r="2" spans="1:14" ht="21" customHeight="1" thickBot="1" x14ac:dyDescent="0.3"/>
    <row r="3" spans="1:14" ht="36.6" customHeight="1" thickTop="1" thickBot="1" x14ac:dyDescent="0.3">
      <c r="A3" s="111" t="s">
        <v>13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3" t="s">
        <v>14</v>
      </c>
      <c r="N3" s="114"/>
    </row>
    <row r="4" spans="1:14" ht="19.899999999999999" customHeight="1" thickTop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9"/>
      <c r="N4" s="28"/>
    </row>
    <row r="5" spans="1:14" ht="34.9" customHeight="1" x14ac:dyDescent="0.25">
      <c r="A5" s="107" t="s">
        <v>4</v>
      </c>
      <c r="B5" s="110"/>
      <c r="C5" s="110"/>
      <c r="D5" s="110"/>
      <c r="E5" s="108"/>
      <c r="F5" s="3"/>
      <c r="G5" s="109" t="s">
        <v>8</v>
      </c>
      <c r="H5" s="109"/>
      <c r="I5" s="109"/>
      <c r="J5" s="109"/>
      <c r="L5" s="109" t="s">
        <v>9</v>
      </c>
      <c r="M5" s="109"/>
      <c r="N5" s="109"/>
    </row>
    <row r="6" spans="1:14" ht="49.15" customHeight="1" x14ac:dyDescent="0.25">
      <c r="A6" s="9" t="s">
        <v>5</v>
      </c>
      <c r="B6" s="34" t="s">
        <v>15</v>
      </c>
      <c r="C6" s="22" t="s">
        <v>10</v>
      </c>
      <c r="D6" s="23" t="s">
        <v>7</v>
      </c>
      <c r="E6" s="10" t="s">
        <v>6</v>
      </c>
      <c r="G6" s="5" t="s">
        <v>0</v>
      </c>
      <c r="H6" s="5" t="s">
        <v>1</v>
      </c>
      <c r="I6" s="5" t="s">
        <v>48</v>
      </c>
      <c r="J6" s="7" t="s">
        <v>3</v>
      </c>
      <c r="L6" s="6" t="s">
        <v>0</v>
      </c>
      <c r="M6" s="5" t="s">
        <v>12</v>
      </c>
      <c r="N6" s="5" t="s">
        <v>11</v>
      </c>
    </row>
    <row r="7" spans="1:14" ht="19.899999999999999" customHeight="1" x14ac:dyDescent="0.25">
      <c r="A7" s="2">
        <v>1</v>
      </c>
      <c r="B7" s="2"/>
      <c r="C7" s="12"/>
      <c r="D7" s="12"/>
      <c r="E7" s="12">
        <f>SUM(J19-D7)</f>
        <v>20151</v>
      </c>
      <c r="G7" s="1">
        <v>44973</v>
      </c>
      <c r="H7" s="1">
        <v>45020</v>
      </c>
      <c r="I7" s="1"/>
      <c r="J7" s="12">
        <v>1400</v>
      </c>
      <c r="L7" s="11"/>
      <c r="M7" s="12"/>
      <c r="N7" s="14"/>
    </row>
    <row r="8" spans="1:14" ht="19.899999999999999" customHeight="1" x14ac:dyDescent="0.25">
      <c r="A8" s="2">
        <v>2</v>
      </c>
      <c r="B8" s="2"/>
      <c r="C8" s="12"/>
      <c r="D8" s="12"/>
      <c r="E8" s="12">
        <f>SUM(E7-D8)</f>
        <v>20151</v>
      </c>
      <c r="G8" s="1">
        <v>45002</v>
      </c>
      <c r="H8" s="1">
        <v>45023</v>
      </c>
      <c r="I8" s="1"/>
      <c r="J8" s="12">
        <v>2300</v>
      </c>
      <c r="L8" s="11"/>
      <c r="M8" s="12"/>
      <c r="N8" s="14"/>
    </row>
    <row r="9" spans="1:14" ht="19.899999999999999" customHeight="1" x14ac:dyDescent="0.25">
      <c r="A9" s="2">
        <v>3</v>
      </c>
      <c r="B9" s="2"/>
      <c r="C9" s="12"/>
      <c r="D9" s="12"/>
      <c r="E9" s="12">
        <f t="shared" ref="E9:E36" si="0">SUM(E8-D9)</f>
        <v>20151</v>
      </c>
      <c r="G9" s="1">
        <v>45016</v>
      </c>
      <c r="H9" s="1">
        <v>45023</v>
      </c>
      <c r="I9" s="1"/>
      <c r="J9" s="12">
        <v>2100</v>
      </c>
      <c r="L9" s="11"/>
      <c r="M9" s="12"/>
      <c r="N9" s="14"/>
    </row>
    <row r="10" spans="1:14" ht="19.899999999999999" customHeight="1" x14ac:dyDescent="0.25">
      <c r="A10" s="2">
        <v>4</v>
      </c>
      <c r="B10" s="2"/>
      <c r="C10" s="12"/>
      <c r="D10" s="12"/>
      <c r="E10" s="12">
        <f t="shared" si="0"/>
        <v>20151</v>
      </c>
      <c r="G10" s="11">
        <v>45022</v>
      </c>
      <c r="H10" s="11">
        <v>45027</v>
      </c>
      <c r="I10" s="11"/>
      <c r="J10" s="12">
        <v>2700</v>
      </c>
      <c r="L10" s="11"/>
      <c r="M10" s="12"/>
      <c r="N10" s="14"/>
    </row>
    <row r="11" spans="1:14" ht="19.899999999999999" customHeight="1" x14ac:dyDescent="0.25">
      <c r="A11" s="2">
        <v>5</v>
      </c>
      <c r="B11" s="2"/>
      <c r="C11" s="12"/>
      <c r="D11" s="12"/>
      <c r="E11" s="12">
        <f t="shared" si="0"/>
        <v>20151</v>
      </c>
      <c r="G11" s="11">
        <v>44973</v>
      </c>
      <c r="H11" s="11">
        <v>45033</v>
      </c>
      <c r="I11" s="11"/>
      <c r="J11" s="12">
        <v>1400</v>
      </c>
      <c r="L11" s="11"/>
      <c r="M11" s="12"/>
      <c r="N11" s="14"/>
    </row>
    <row r="12" spans="1:14" ht="19.899999999999999" customHeight="1" x14ac:dyDescent="0.25">
      <c r="A12" s="2">
        <v>6</v>
      </c>
      <c r="B12" s="2">
        <v>8</v>
      </c>
      <c r="C12" s="12">
        <v>1840</v>
      </c>
      <c r="D12" s="12">
        <v>680</v>
      </c>
      <c r="E12" s="12">
        <f>SUM(E11-D12)</f>
        <v>19471</v>
      </c>
      <c r="G12" s="11">
        <v>44993</v>
      </c>
      <c r="H12" s="11">
        <v>45033</v>
      </c>
      <c r="I12" s="11"/>
      <c r="J12" s="12">
        <v>2750</v>
      </c>
      <c r="L12" s="19" t="s">
        <v>2</v>
      </c>
      <c r="M12" s="32">
        <f>SUM(M7:M11)</f>
        <v>0</v>
      </c>
      <c r="N12" s="33">
        <f>SUM(N7:N11)</f>
        <v>0</v>
      </c>
    </row>
    <row r="13" spans="1:14" ht="19.899999999999999" customHeight="1" x14ac:dyDescent="0.25">
      <c r="A13" s="2">
        <v>7</v>
      </c>
      <c r="B13" s="2">
        <v>8</v>
      </c>
      <c r="C13" s="12">
        <v>1540</v>
      </c>
      <c r="D13" s="12">
        <v>1500</v>
      </c>
      <c r="E13" s="12">
        <f>SUM(E12-D13)</f>
        <v>17971</v>
      </c>
      <c r="G13" s="11">
        <v>45008</v>
      </c>
      <c r="H13" s="11">
        <v>45033</v>
      </c>
      <c r="I13" s="11"/>
      <c r="J13" s="12">
        <v>2600</v>
      </c>
    </row>
    <row r="14" spans="1:14" ht="19.899999999999999" customHeight="1" x14ac:dyDescent="0.25">
      <c r="A14" s="2">
        <v>8</v>
      </c>
      <c r="B14" s="2">
        <v>9</v>
      </c>
      <c r="C14" s="12">
        <v>2300</v>
      </c>
      <c r="D14" s="12">
        <v>840</v>
      </c>
      <c r="E14" s="12">
        <f t="shared" si="0"/>
        <v>17131</v>
      </c>
      <c r="G14" s="11">
        <v>45035</v>
      </c>
      <c r="H14" s="11">
        <v>45040</v>
      </c>
      <c r="I14" s="11"/>
      <c r="J14" s="12">
        <v>2270</v>
      </c>
    </row>
    <row r="15" spans="1:14" ht="19.899999999999999" customHeight="1" x14ac:dyDescent="0.25">
      <c r="A15" s="2">
        <v>9</v>
      </c>
      <c r="B15" s="2">
        <v>9</v>
      </c>
      <c r="C15" s="12">
        <v>2980</v>
      </c>
      <c r="D15" s="12">
        <v>560</v>
      </c>
      <c r="E15" s="12">
        <f t="shared" si="0"/>
        <v>16571</v>
      </c>
      <c r="G15" s="11"/>
      <c r="H15" s="11"/>
      <c r="I15" s="11"/>
      <c r="J15" s="21"/>
    </row>
    <row r="16" spans="1:14" ht="19.899999999999999" customHeight="1" x14ac:dyDescent="0.25">
      <c r="A16" s="2">
        <v>10</v>
      </c>
      <c r="B16" s="2">
        <v>11</v>
      </c>
      <c r="C16" s="12">
        <v>1280</v>
      </c>
      <c r="D16" s="12">
        <v>2000</v>
      </c>
      <c r="E16" s="12">
        <f t="shared" si="0"/>
        <v>14571</v>
      </c>
      <c r="G16" s="11"/>
      <c r="H16" s="11"/>
      <c r="I16" s="11"/>
      <c r="J16" s="21"/>
    </row>
    <row r="17" spans="1:17" ht="19.899999999999999" customHeight="1" x14ac:dyDescent="0.25">
      <c r="A17" s="2">
        <v>11</v>
      </c>
      <c r="B17" s="2">
        <v>11</v>
      </c>
      <c r="C17" s="12">
        <v>2660</v>
      </c>
      <c r="D17" s="12">
        <v>1000</v>
      </c>
      <c r="E17" s="12">
        <f t="shared" si="0"/>
        <v>13571</v>
      </c>
      <c r="G17" s="115" t="s">
        <v>2</v>
      </c>
      <c r="H17" s="116"/>
      <c r="I17" s="36"/>
      <c r="J17" s="30">
        <f>SUM(J7:J16)</f>
        <v>17520</v>
      </c>
    </row>
    <row r="18" spans="1:17" ht="19.899999999999999" customHeight="1" x14ac:dyDescent="0.25">
      <c r="A18" s="2">
        <v>12</v>
      </c>
      <c r="B18" s="2">
        <v>11</v>
      </c>
      <c r="C18" s="12">
        <v>1820</v>
      </c>
      <c r="D18" s="12">
        <v>1200</v>
      </c>
      <c r="E18" s="12">
        <f t="shared" si="0"/>
        <v>12371</v>
      </c>
      <c r="G18" s="117" t="s">
        <v>16</v>
      </c>
      <c r="H18" s="118"/>
      <c r="I18" s="63"/>
      <c r="J18" s="26">
        <v>2631</v>
      </c>
    </row>
    <row r="19" spans="1:17" ht="19.899999999999999" customHeight="1" x14ac:dyDescent="0.25">
      <c r="A19" s="2">
        <v>13</v>
      </c>
      <c r="B19" s="2">
        <v>11</v>
      </c>
      <c r="C19" s="12">
        <v>1968</v>
      </c>
      <c r="D19" s="12">
        <v>392</v>
      </c>
      <c r="E19" s="12">
        <f t="shared" si="0"/>
        <v>11979</v>
      </c>
      <c r="G19" s="107" t="s">
        <v>2</v>
      </c>
      <c r="H19" s="108"/>
      <c r="I19" s="35"/>
      <c r="J19" s="31">
        <f>SUM(J17+J18)</f>
        <v>20151</v>
      </c>
      <c r="M19" s="8"/>
      <c r="N19" s="16"/>
      <c r="P19" s="15"/>
      <c r="Q19" s="15"/>
    </row>
    <row r="20" spans="1:17" ht="19.899999999999999" customHeight="1" x14ac:dyDescent="0.25">
      <c r="A20" s="2">
        <v>14</v>
      </c>
      <c r="B20" s="2">
        <v>11</v>
      </c>
      <c r="C20" s="12">
        <v>2008</v>
      </c>
      <c r="D20" s="12">
        <v>280</v>
      </c>
      <c r="E20" s="12">
        <f t="shared" si="0"/>
        <v>11699</v>
      </c>
      <c r="H20" s="16"/>
      <c r="I20" s="16"/>
      <c r="M20" s="8"/>
      <c r="P20" s="15"/>
    </row>
    <row r="21" spans="1:17" ht="30" customHeight="1" x14ac:dyDescent="0.25">
      <c r="A21" s="2">
        <v>15</v>
      </c>
      <c r="B21" s="2">
        <v>10</v>
      </c>
      <c r="C21" s="12">
        <v>2660</v>
      </c>
      <c r="D21" s="12">
        <v>35</v>
      </c>
      <c r="E21" s="12">
        <f t="shared" si="0"/>
        <v>11664</v>
      </c>
      <c r="H21" s="16"/>
      <c r="I21" s="19" t="s">
        <v>22</v>
      </c>
      <c r="J21" s="68" t="s">
        <v>25</v>
      </c>
      <c r="K21" s="68" t="s">
        <v>49</v>
      </c>
      <c r="L21" s="43" t="s">
        <v>23</v>
      </c>
      <c r="M21" s="66" t="s">
        <v>24</v>
      </c>
      <c r="N21" s="64" t="s">
        <v>47</v>
      </c>
      <c r="O21" s="40" t="s">
        <v>28</v>
      </c>
      <c r="P21" s="19" t="s">
        <v>26</v>
      </c>
      <c r="Q21" s="42" t="s">
        <v>27</v>
      </c>
    </row>
    <row r="22" spans="1:17" ht="19.899999999999999" customHeight="1" x14ac:dyDescent="0.25">
      <c r="A22" s="2">
        <v>16</v>
      </c>
      <c r="B22" s="2">
        <v>10</v>
      </c>
      <c r="C22" s="12">
        <v>3144</v>
      </c>
      <c r="D22" s="12">
        <v>0</v>
      </c>
      <c r="E22" s="12">
        <f t="shared" si="0"/>
        <v>11664</v>
      </c>
      <c r="H22" s="16"/>
      <c r="I22" s="17">
        <v>45022</v>
      </c>
      <c r="J22" s="21">
        <v>3600</v>
      </c>
      <c r="K22" s="14">
        <v>10</v>
      </c>
      <c r="L22" s="21">
        <v>900</v>
      </c>
      <c r="M22" s="21">
        <v>0</v>
      </c>
      <c r="N22" s="21">
        <v>0</v>
      </c>
      <c r="O22" s="12">
        <f>SUM(L22+M22)</f>
        <v>900</v>
      </c>
      <c r="P22" s="12">
        <f>SUM(J22-O22)</f>
        <v>2700</v>
      </c>
      <c r="Q22" s="12">
        <f t="shared" ref="Q22:Q26" si="1">SUM(P22+M22)</f>
        <v>2700</v>
      </c>
    </row>
    <row r="23" spans="1:17" ht="19.899999999999999" customHeight="1" x14ac:dyDescent="0.25">
      <c r="A23" s="2">
        <v>17</v>
      </c>
      <c r="B23" s="2">
        <v>10</v>
      </c>
      <c r="C23" s="12">
        <v>2896</v>
      </c>
      <c r="D23" s="12">
        <v>0</v>
      </c>
      <c r="E23" s="12">
        <f t="shared" si="0"/>
        <v>11664</v>
      </c>
      <c r="H23" s="16"/>
      <c r="I23" s="17">
        <v>45035</v>
      </c>
      <c r="J23" s="21">
        <v>3170</v>
      </c>
      <c r="K23" s="14">
        <v>15</v>
      </c>
      <c r="L23" s="21">
        <v>900</v>
      </c>
      <c r="M23" s="21">
        <v>0</v>
      </c>
      <c r="N23" s="21">
        <v>0</v>
      </c>
      <c r="O23" s="12">
        <f t="shared" ref="O23:O26" si="2">SUM(L23+M23)</f>
        <v>900</v>
      </c>
      <c r="P23" s="12">
        <f t="shared" ref="P23:P26" si="3">SUM(J23-O23)</f>
        <v>2270</v>
      </c>
      <c r="Q23" s="12">
        <f t="shared" si="1"/>
        <v>2270</v>
      </c>
    </row>
    <row r="24" spans="1:17" ht="19.899999999999999" customHeight="1" x14ac:dyDescent="0.25">
      <c r="A24" s="2">
        <v>18</v>
      </c>
      <c r="B24" s="2">
        <v>13</v>
      </c>
      <c r="C24" s="12">
        <v>2843</v>
      </c>
      <c r="D24" s="12">
        <v>0</v>
      </c>
      <c r="E24" s="12">
        <f t="shared" si="0"/>
        <v>11664</v>
      </c>
      <c r="H24" s="16"/>
      <c r="I24" s="17">
        <v>45040</v>
      </c>
      <c r="J24" s="21">
        <v>4400</v>
      </c>
      <c r="K24" s="14">
        <v>12</v>
      </c>
      <c r="L24" s="21">
        <v>1200</v>
      </c>
      <c r="M24" s="21">
        <v>0</v>
      </c>
      <c r="N24" s="21">
        <v>0</v>
      </c>
      <c r="O24" s="12">
        <f>SUM(L24+M24)</f>
        <v>1200</v>
      </c>
      <c r="P24" s="12">
        <f>SUM(J24-O24)</f>
        <v>3200</v>
      </c>
      <c r="Q24" s="12">
        <f>SUM(P24+M24)</f>
        <v>3200</v>
      </c>
    </row>
    <row r="25" spans="1:17" ht="19.899999999999999" customHeight="1" x14ac:dyDescent="0.25">
      <c r="A25" s="2">
        <v>19</v>
      </c>
      <c r="B25" s="2">
        <v>14</v>
      </c>
      <c r="C25" s="12">
        <v>3308</v>
      </c>
      <c r="D25" s="12">
        <v>0</v>
      </c>
      <c r="E25" s="12">
        <f t="shared" si="0"/>
        <v>11664</v>
      </c>
      <c r="H25" s="16"/>
      <c r="I25" s="17">
        <v>45042</v>
      </c>
      <c r="J25" s="21">
        <v>3900</v>
      </c>
      <c r="K25" s="14">
        <v>15</v>
      </c>
      <c r="L25" s="21">
        <v>300</v>
      </c>
      <c r="M25" s="21">
        <v>0</v>
      </c>
      <c r="N25" s="21">
        <v>0</v>
      </c>
      <c r="O25" s="12">
        <f>SUM(L25+M25)</f>
        <v>300</v>
      </c>
      <c r="P25" s="12">
        <f>SUM(J25-O25)</f>
        <v>3600</v>
      </c>
      <c r="Q25" s="12">
        <f>SUM(P25+M25)</f>
        <v>3600</v>
      </c>
    </row>
    <row r="26" spans="1:17" ht="19.899999999999999" customHeight="1" x14ac:dyDescent="0.25">
      <c r="A26" s="2">
        <v>20</v>
      </c>
      <c r="B26" s="2">
        <v>14</v>
      </c>
      <c r="C26" s="12">
        <v>1096</v>
      </c>
      <c r="D26" s="12">
        <v>2312</v>
      </c>
      <c r="E26" s="12">
        <f t="shared" si="0"/>
        <v>9352</v>
      </c>
      <c r="H26" s="16"/>
      <c r="I26" s="17"/>
      <c r="J26" s="21"/>
      <c r="K26" s="14"/>
      <c r="L26" s="21"/>
      <c r="M26" s="21"/>
      <c r="N26" s="21"/>
      <c r="O26" s="12">
        <f t="shared" si="2"/>
        <v>0</v>
      </c>
      <c r="P26" s="12">
        <f t="shared" si="3"/>
        <v>0</v>
      </c>
      <c r="Q26" s="12">
        <f t="shared" si="1"/>
        <v>0</v>
      </c>
    </row>
    <row r="27" spans="1:17" ht="19.899999999999999" customHeight="1" x14ac:dyDescent="0.25">
      <c r="A27" s="2">
        <v>21</v>
      </c>
      <c r="B27" s="2">
        <v>14</v>
      </c>
      <c r="C27" s="12">
        <v>2056</v>
      </c>
      <c r="D27" s="12">
        <v>1592</v>
      </c>
      <c r="E27" s="12">
        <f t="shared" si="0"/>
        <v>7760</v>
      </c>
      <c r="H27" s="16"/>
      <c r="I27" s="41" t="s">
        <v>2</v>
      </c>
      <c r="J27" s="31">
        <f t="shared" ref="J27" si="4">SUM(J18:J26)</f>
        <v>37852</v>
      </c>
      <c r="K27" s="31">
        <f t="shared" ref="K27" si="5">SUM(K18:K26)</f>
        <v>52</v>
      </c>
      <c r="L27" s="31">
        <f t="shared" ref="L27" si="6">SUM(L18:L26)</f>
        <v>3300</v>
      </c>
      <c r="M27" s="31">
        <f t="shared" ref="M27" si="7">SUM(M18:M26)</f>
        <v>0</v>
      </c>
      <c r="N27" s="31">
        <f t="shared" ref="N27" si="8">SUM(N18:N26)</f>
        <v>0</v>
      </c>
      <c r="O27" s="32">
        <f t="shared" ref="O27" si="9">SUM(O18:O26)</f>
        <v>3300</v>
      </c>
      <c r="P27" s="32">
        <f t="shared" ref="P27" si="10">SUM(P18:P26)</f>
        <v>11770</v>
      </c>
      <c r="Q27" s="32">
        <f t="shared" ref="Q27" si="11">SUM(Q18:Q26)</f>
        <v>11770</v>
      </c>
    </row>
    <row r="28" spans="1:17" ht="19.899999999999999" customHeight="1" x14ac:dyDescent="0.25">
      <c r="A28" s="2">
        <v>22</v>
      </c>
      <c r="B28" s="2">
        <v>14</v>
      </c>
      <c r="C28" s="12">
        <v>1248</v>
      </c>
      <c r="D28" s="12">
        <v>3330</v>
      </c>
      <c r="E28" s="12">
        <f t="shared" si="0"/>
        <v>4430</v>
      </c>
      <c r="H28" s="16"/>
    </row>
    <row r="29" spans="1:17" ht="19.899999999999999" customHeight="1" x14ac:dyDescent="0.25">
      <c r="A29" s="2">
        <v>23</v>
      </c>
      <c r="B29" s="2">
        <v>14</v>
      </c>
      <c r="C29" s="12">
        <v>2476</v>
      </c>
      <c r="D29" s="12">
        <v>2016</v>
      </c>
      <c r="E29" s="12">
        <f t="shared" si="0"/>
        <v>2414</v>
      </c>
      <c r="H29" s="16"/>
      <c r="I29" s="16"/>
      <c r="J29" s="38"/>
      <c r="K29" s="13"/>
      <c r="L29" s="38"/>
      <c r="M29" s="38"/>
      <c r="N29" s="38"/>
      <c r="O29" s="24"/>
      <c r="P29" s="24"/>
      <c r="Q29" s="24"/>
    </row>
    <row r="30" spans="1:17" ht="19.899999999999999" customHeight="1" x14ac:dyDescent="0.25">
      <c r="A30" s="2">
        <v>24</v>
      </c>
      <c r="B30" s="2">
        <v>13</v>
      </c>
      <c r="C30" s="12">
        <v>3758</v>
      </c>
      <c r="D30" s="12">
        <v>376</v>
      </c>
      <c r="E30" s="12">
        <f t="shared" si="0"/>
        <v>2038</v>
      </c>
      <c r="H30" s="16"/>
      <c r="I30" s="16"/>
      <c r="J30" s="38"/>
      <c r="K30" s="38"/>
      <c r="L30" s="38"/>
      <c r="M30" s="38"/>
      <c r="N30" s="38"/>
      <c r="O30" s="24"/>
      <c r="P30" s="24"/>
      <c r="Q30" s="24"/>
    </row>
    <row r="31" spans="1:17" ht="19.899999999999999" customHeight="1" x14ac:dyDescent="0.25">
      <c r="A31" s="2">
        <v>25</v>
      </c>
      <c r="B31" s="2">
        <v>15</v>
      </c>
      <c r="C31" s="12">
        <v>3612</v>
      </c>
      <c r="D31" s="12">
        <v>1016</v>
      </c>
      <c r="E31" s="12">
        <f t="shared" si="0"/>
        <v>1022</v>
      </c>
      <c r="H31" s="16"/>
      <c r="I31" s="16"/>
      <c r="J31" s="38"/>
      <c r="K31" s="38"/>
      <c r="L31" s="38"/>
      <c r="M31" s="38"/>
      <c r="N31" s="38"/>
      <c r="O31" s="24"/>
      <c r="P31" s="24"/>
      <c r="Q31" s="24"/>
    </row>
    <row r="32" spans="1:17" ht="19.899999999999999" customHeight="1" x14ac:dyDescent="0.25">
      <c r="A32" s="2">
        <v>26</v>
      </c>
      <c r="B32" s="2">
        <v>14</v>
      </c>
      <c r="C32" s="12">
        <v>4009</v>
      </c>
      <c r="D32" s="12">
        <v>591</v>
      </c>
      <c r="E32" s="12">
        <f t="shared" si="0"/>
        <v>431</v>
      </c>
      <c r="H32" s="16"/>
      <c r="I32" s="16"/>
      <c r="J32" s="16"/>
    </row>
    <row r="33" spans="1:9" ht="19.899999999999999" customHeight="1" x14ac:dyDescent="0.25">
      <c r="A33" s="2">
        <v>27</v>
      </c>
      <c r="B33" s="2">
        <v>13</v>
      </c>
      <c r="C33" s="12">
        <v>2776</v>
      </c>
      <c r="D33" s="12">
        <v>88</v>
      </c>
      <c r="E33" s="12">
        <f t="shared" si="0"/>
        <v>343</v>
      </c>
      <c r="H33" s="16"/>
      <c r="I33" s="16"/>
    </row>
    <row r="34" spans="1:9" ht="19.899999999999999" customHeight="1" x14ac:dyDescent="0.25">
      <c r="A34" s="2">
        <v>28</v>
      </c>
      <c r="B34" s="2">
        <v>10</v>
      </c>
      <c r="C34" s="12">
        <v>2989</v>
      </c>
      <c r="D34" s="12">
        <v>193</v>
      </c>
      <c r="E34" s="12">
        <f t="shared" si="0"/>
        <v>150</v>
      </c>
      <c r="H34" s="16"/>
      <c r="I34" s="16"/>
    </row>
    <row r="35" spans="1:9" ht="19.899999999999999" customHeight="1" x14ac:dyDescent="0.25">
      <c r="A35" s="2">
        <v>29</v>
      </c>
      <c r="B35" s="2">
        <v>11</v>
      </c>
      <c r="C35" s="12">
        <v>2812</v>
      </c>
      <c r="D35" s="12">
        <v>150</v>
      </c>
      <c r="E35" s="12">
        <f t="shared" si="0"/>
        <v>0</v>
      </c>
      <c r="H35" s="16"/>
      <c r="I35" s="16"/>
    </row>
    <row r="36" spans="1:9" ht="19.899999999999999" customHeight="1" x14ac:dyDescent="0.25">
      <c r="A36" s="2">
        <v>30</v>
      </c>
      <c r="B36" s="2">
        <v>10</v>
      </c>
      <c r="C36" s="12">
        <v>2700</v>
      </c>
      <c r="D36" s="12">
        <v>0</v>
      </c>
      <c r="E36" s="12">
        <f t="shared" si="0"/>
        <v>0</v>
      </c>
      <c r="H36" s="16"/>
      <c r="I36" s="16"/>
    </row>
    <row r="37" spans="1:9" ht="19.899999999999999" customHeight="1" x14ac:dyDescent="0.25">
      <c r="A37" s="25" t="s">
        <v>2</v>
      </c>
      <c r="B37" s="25"/>
      <c r="C37" s="26">
        <f>SUM(C7:C36)</f>
        <v>62779</v>
      </c>
      <c r="D37" s="26">
        <f t="shared" ref="D37" si="12">SUM(D7:D36)</f>
        <v>20151</v>
      </c>
      <c r="E37" s="26"/>
      <c r="H37" s="16"/>
      <c r="I37" s="16"/>
    </row>
    <row r="38" spans="1:9" x14ac:dyDescent="0.25">
      <c r="H38" s="16"/>
      <c r="I38" s="16"/>
    </row>
    <row r="39" spans="1:9" x14ac:dyDescent="0.25">
      <c r="H39" s="16"/>
      <c r="I39" s="16"/>
    </row>
    <row r="40" spans="1:9" x14ac:dyDescent="0.25">
      <c r="H40" s="16"/>
      <c r="I40" s="16"/>
    </row>
    <row r="41" spans="1:9" x14ac:dyDescent="0.25">
      <c r="H41" s="16"/>
      <c r="I41" s="16"/>
    </row>
  </sheetData>
  <mergeCells count="8">
    <mergeCell ref="G19:H19"/>
    <mergeCell ref="G5:J5"/>
    <mergeCell ref="A5:E5"/>
    <mergeCell ref="L5:N5"/>
    <mergeCell ref="A3:L3"/>
    <mergeCell ref="M3:N3"/>
    <mergeCell ref="G17:H17"/>
    <mergeCell ref="G18:H18"/>
  </mergeCells>
  <phoneticPr fontId="1" type="noConversion"/>
  <pageMargins left="0" right="0.11811023622047245" top="0.19685039370078741" bottom="0.19685039370078741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opLeftCell="A19" zoomScale="110" zoomScaleNormal="110" workbookViewId="0">
      <selection activeCell="J36" sqref="J36"/>
    </sheetView>
  </sheetViews>
  <sheetFormatPr defaultRowHeight="15" x14ac:dyDescent="0.25"/>
  <cols>
    <col min="1" max="2" width="6" style="4" customWidth="1"/>
    <col min="3" max="3" width="8.28515625" style="4" customWidth="1"/>
    <col min="4" max="4" width="6" style="4" customWidth="1"/>
    <col min="5" max="5" width="8" style="24" customWidth="1"/>
    <col min="6" max="6" width="13" style="24" customWidth="1"/>
    <col min="7" max="7" width="15.140625" style="8" customWidth="1"/>
    <col min="8" max="8" width="1.5703125" customWidth="1"/>
    <col min="9" max="9" width="13.140625" style="13" customWidth="1"/>
    <col min="10" max="10" width="13.5703125" style="13" customWidth="1"/>
    <col min="11" max="11" width="8.5703125" style="13" customWidth="1"/>
    <col min="12" max="12" width="8.7109375" style="13" customWidth="1"/>
    <col min="13" max="13" width="7.85546875" customWidth="1"/>
    <col min="14" max="14" width="12.7109375" style="4" customWidth="1"/>
    <col min="15" max="15" width="12.42578125" style="4" customWidth="1"/>
    <col min="16" max="16" width="12" style="13" customWidth="1"/>
    <col min="17" max="17" width="11.7109375" style="4" bestFit="1" customWidth="1"/>
  </cols>
  <sheetData>
    <row r="1" spans="1:16" ht="31.9" customHeight="1" thickBot="1" x14ac:dyDescent="0.3"/>
    <row r="2" spans="1:16" ht="31.9" customHeight="1" thickTop="1" thickBot="1" x14ac:dyDescent="0.3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3" t="s">
        <v>17</v>
      </c>
      <c r="P2" s="114"/>
    </row>
    <row r="3" spans="1:16" ht="10.9" customHeight="1" thickTop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9"/>
      <c r="P3" s="28"/>
    </row>
    <row r="4" spans="1:16" ht="28.15" customHeight="1" x14ac:dyDescent="0.25">
      <c r="A4" s="107" t="s">
        <v>4</v>
      </c>
      <c r="B4" s="110"/>
      <c r="C4" s="110"/>
      <c r="D4" s="110"/>
      <c r="E4" s="110"/>
      <c r="F4" s="110"/>
      <c r="G4" s="108"/>
      <c r="H4" s="3"/>
      <c r="I4" s="109" t="s">
        <v>8</v>
      </c>
      <c r="J4" s="109"/>
      <c r="K4" s="109"/>
      <c r="L4" s="109"/>
      <c r="N4" s="109" t="s">
        <v>9</v>
      </c>
      <c r="O4" s="109"/>
      <c r="P4" s="109"/>
    </row>
    <row r="5" spans="1:16" ht="45.6" customHeight="1" x14ac:dyDescent="0.25">
      <c r="A5" s="9" t="s">
        <v>5</v>
      </c>
      <c r="B5" s="34" t="s">
        <v>15</v>
      </c>
      <c r="C5" s="34" t="s">
        <v>18</v>
      </c>
      <c r="D5" s="34" t="s">
        <v>16</v>
      </c>
      <c r="E5" s="22" t="s">
        <v>10</v>
      </c>
      <c r="F5" s="23" t="s">
        <v>7</v>
      </c>
      <c r="G5" s="10" t="s">
        <v>6</v>
      </c>
      <c r="I5" s="5" t="s">
        <v>0</v>
      </c>
      <c r="J5" s="5" t="s">
        <v>1</v>
      </c>
      <c r="K5" s="5" t="s">
        <v>11</v>
      </c>
      <c r="L5" s="7" t="s">
        <v>3</v>
      </c>
      <c r="N5" s="6" t="s">
        <v>0</v>
      </c>
      <c r="O5" s="5" t="s">
        <v>12</v>
      </c>
      <c r="P5" s="5" t="s">
        <v>11</v>
      </c>
    </row>
    <row r="6" spans="1:16" ht="19.899999999999999" customHeight="1" x14ac:dyDescent="0.25">
      <c r="A6" s="2">
        <v>1</v>
      </c>
      <c r="B6" s="2">
        <v>12</v>
      </c>
      <c r="C6" s="2">
        <v>0</v>
      </c>
      <c r="D6" s="2">
        <v>0</v>
      </c>
      <c r="E6" s="12">
        <v>3424</v>
      </c>
      <c r="F6" s="12">
        <v>0</v>
      </c>
      <c r="G6" s="12">
        <v>0</v>
      </c>
      <c r="I6" s="11">
        <v>45040</v>
      </c>
      <c r="J6" s="11">
        <v>45048</v>
      </c>
      <c r="K6" s="14">
        <v>12</v>
      </c>
      <c r="L6" s="12">
        <v>3200</v>
      </c>
      <c r="N6" s="11">
        <v>45072</v>
      </c>
      <c r="O6" s="12">
        <v>2570</v>
      </c>
      <c r="P6" s="14">
        <v>28</v>
      </c>
    </row>
    <row r="7" spans="1:16" ht="19.899999999999999" customHeight="1" x14ac:dyDescent="0.25">
      <c r="A7" s="2">
        <v>2</v>
      </c>
      <c r="B7" s="2">
        <v>12</v>
      </c>
      <c r="C7" s="2">
        <v>0</v>
      </c>
      <c r="D7" s="2">
        <v>207</v>
      </c>
      <c r="E7" s="12">
        <v>3544</v>
      </c>
      <c r="F7" s="12">
        <v>0</v>
      </c>
      <c r="G7" s="12">
        <v>0</v>
      </c>
      <c r="I7" s="11">
        <v>45042</v>
      </c>
      <c r="J7" s="11">
        <v>45048</v>
      </c>
      <c r="K7" s="14">
        <v>15</v>
      </c>
      <c r="L7" s="12">
        <v>3600</v>
      </c>
      <c r="N7" s="11"/>
      <c r="O7" s="12"/>
      <c r="P7" s="14"/>
    </row>
    <row r="8" spans="1:16" ht="19.899999999999999" customHeight="1" x14ac:dyDescent="0.25">
      <c r="A8" s="2">
        <v>3</v>
      </c>
      <c r="B8" s="2">
        <v>12</v>
      </c>
      <c r="C8" s="2">
        <v>4</v>
      </c>
      <c r="D8" s="2">
        <v>295</v>
      </c>
      <c r="E8" s="12">
        <v>2856</v>
      </c>
      <c r="F8" s="12">
        <v>688</v>
      </c>
      <c r="G8" s="12">
        <f>SUM(L16-F8)</f>
        <v>32532</v>
      </c>
      <c r="I8" s="11">
        <v>45049</v>
      </c>
      <c r="J8" s="1">
        <v>45051</v>
      </c>
      <c r="K8" s="14">
        <v>23</v>
      </c>
      <c r="L8" s="12">
        <v>3390</v>
      </c>
      <c r="N8" s="11"/>
      <c r="O8" s="12"/>
      <c r="P8" s="14"/>
    </row>
    <row r="9" spans="1:16" ht="19.899999999999999" customHeight="1" x14ac:dyDescent="0.25">
      <c r="A9" s="2">
        <v>4</v>
      </c>
      <c r="B9" s="2">
        <v>12</v>
      </c>
      <c r="C9" s="2">
        <v>9</v>
      </c>
      <c r="D9" s="2">
        <v>327</v>
      </c>
      <c r="E9" s="12">
        <v>672</v>
      </c>
      <c r="F9" s="12">
        <v>3016</v>
      </c>
      <c r="G9" s="12">
        <f t="shared" ref="G9:G34" si="0">SUM(G8-F9)</f>
        <v>29516</v>
      </c>
      <c r="I9" s="11">
        <v>45050</v>
      </c>
      <c r="J9" s="11">
        <v>45054</v>
      </c>
      <c r="K9" s="14">
        <v>23</v>
      </c>
      <c r="L9" s="12">
        <v>3310</v>
      </c>
      <c r="N9" s="11"/>
      <c r="O9" s="12"/>
      <c r="P9" s="14"/>
    </row>
    <row r="10" spans="1:16" ht="19.899999999999999" customHeight="1" x14ac:dyDescent="0.25">
      <c r="A10" s="2">
        <v>5</v>
      </c>
      <c r="B10" s="2">
        <v>11</v>
      </c>
      <c r="C10" s="2">
        <v>3</v>
      </c>
      <c r="D10" s="2">
        <v>251</v>
      </c>
      <c r="E10" s="12">
        <v>1568</v>
      </c>
      <c r="F10" s="12">
        <v>1750</v>
      </c>
      <c r="G10" s="12">
        <f t="shared" si="0"/>
        <v>27766</v>
      </c>
      <c r="I10" s="11">
        <v>45054</v>
      </c>
      <c r="J10" s="11">
        <v>45058</v>
      </c>
      <c r="K10" s="39">
        <v>22</v>
      </c>
      <c r="L10" s="12">
        <v>3430</v>
      </c>
      <c r="N10" s="11"/>
      <c r="O10" s="12"/>
      <c r="P10" s="14"/>
    </row>
    <row r="11" spans="1:16" ht="19.899999999999999" customHeight="1" x14ac:dyDescent="0.25">
      <c r="A11" s="2">
        <v>6</v>
      </c>
      <c r="B11" s="2">
        <v>10</v>
      </c>
      <c r="C11" s="2">
        <v>2</v>
      </c>
      <c r="D11" s="2">
        <v>446</v>
      </c>
      <c r="E11" s="12">
        <v>2360</v>
      </c>
      <c r="F11" s="12">
        <v>450</v>
      </c>
      <c r="G11" s="12">
        <f>SUM(G10-F11)</f>
        <v>27316</v>
      </c>
      <c r="I11" s="11">
        <v>45057</v>
      </c>
      <c r="J11" s="11">
        <v>45061</v>
      </c>
      <c r="K11" s="39">
        <v>18</v>
      </c>
      <c r="L11" s="12">
        <v>2690</v>
      </c>
      <c r="N11" s="19" t="s">
        <v>2</v>
      </c>
      <c r="O11" s="32">
        <f>SUM(O6:O10)</f>
        <v>2570</v>
      </c>
      <c r="P11" s="33">
        <f>SUM(P6:P10)</f>
        <v>28</v>
      </c>
    </row>
    <row r="12" spans="1:16" ht="19.899999999999999" customHeight="1" x14ac:dyDescent="0.25">
      <c r="A12" s="2">
        <v>7</v>
      </c>
      <c r="B12" s="2">
        <v>10</v>
      </c>
      <c r="C12" s="2">
        <v>2</v>
      </c>
      <c r="D12" s="2">
        <v>314</v>
      </c>
      <c r="E12" s="12">
        <v>2193</v>
      </c>
      <c r="F12" s="12">
        <v>240</v>
      </c>
      <c r="G12" s="12">
        <f>SUM(G11-F12)</f>
        <v>27076</v>
      </c>
      <c r="I12" s="11">
        <v>45063</v>
      </c>
      <c r="J12" s="11">
        <v>45065</v>
      </c>
      <c r="K12" s="14">
        <v>23</v>
      </c>
      <c r="L12" s="12">
        <v>3550</v>
      </c>
    </row>
    <row r="13" spans="1:16" ht="19.899999999999999" customHeight="1" x14ac:dyDescent="0.25">
      <c r="A13" s="2">
        <v>8</v>
      </c>
      <c r="B13" s="2">
        <v>10</v>
      </c>
      <c r="C13" s="2">
        <v>2</v>
      </c>
      <c r="D13" s="2">
        <v>262</v>
      </c>
      <c r="E13" s="12">
        <v>1960</v>
      </c>
      <c r="F13" s="12">
        <v>400</v>
      </c>
      <c r="G13" s="12">
        <f t="shared" si="0"/>
        <v>26676</v>
      </c>
      <c r="I13" s="11">
        <v>45064</v>
      </c>
      <c r="J13" s="11">
        <v>45068</v>
      </c>
      <c r="K13" s="14">
        <v>30</v>
      </c>
      <c r="L13" s="12">
        <v>4350</v>
      </c>
    </row>
    <row r="14" spans="1:16" ht="19.899999999999999" customHeight="1" x14ac:dyDescent="0.25">
      <c r="A14" s="2">
        <v>9</v>
      </c>
      <c r="B14" s="2">
        <v>9</v>
      </c>
      <c r="C14" s="2">
        <v>3</v>
      </c>
      <c r="D14" s="2">
        <v>270</v>
      </c>
      <c r="E14" s="12">
        <v>1560</v>
      </c>
      <c r="F14" s="12">
        <v>696</v>
      </c>
      <c r="G14" s="12">
        <f t="shared" si="0"/>
        <v>25980</v>
      </c>
      <c r="I14" s="11">
        <v>45069</v>
      </c>
      <c r="J14" s="11">
        <v>45075</v>
      </c>
      <c r="K14" s="14">
        <v>29</v>
      </c>
      <c r="L14" s="12">
        <v>2980</v>
      </c>
    </row>
    <row r="15" spans="1:16" ht="19.899999999999999" customHeight="1" x14ac:dyDescent="0.25">
      <c r="A15" s="2">
        <v>10</v>
      </c>
      <c r="B15" s="2">
        <v>10</v>
      </c>
      <c r="C15" s="2">
        <v>3</v>
      </c>
      <c r="D15" s="2">
        <v>260</v>
      </c>
      <c r="E15" s="12">
        <v>1900</v>
      </c>
      <c r="F15" s="12">
        <v>665</v>
      </c>
      <c r="G15" s="12">
        <f t="shared" si="0"/>
        <v>25315</v>
      </c>
      <c r="I15" s="11" t="s">
        <v>20</v>
      </c>
      <c r="J15" s="11">
        <v>45075</v>
      </c>
      <c r="K15" s="14">
        <v>24</v>
      </c>
      <c r="L15" s="12">
        <v>2720</v>
      </c>
    </row>
    <row r="16" spans="1:16" ht="19.899999999999999" customHeight="1" x14ac:dyDescent="0.25">
      <c r="A16" s="2">
        <v>11</v>
      </c>
      <c r="B16" s="2">
        <v>10</v>
      </c>
      <c r="C16" s="2">
        <v>2</v>
      </c>
      <c r="D16" s="2">
        <v>200</v>
      </c>
      <c r="E16" s="12">
        <v>2472</v>
      </c>
      <c r="F16" s="12">
        <v>440</v>
      </c>
      <c r="G16" s="12">
        <f t="shared" si="0"/>
        <v>24875</v>
      </c>
      <c r="I16" s="115" t="s">
        <v>2</v>
      </c>
      <c r="J16" s="116"/>
      <c r="K16" s="36">
        <f>SUM(K6:K15)</f>
        <v>219</v>
      </c>
      <c r="L16" s="30">
        <f>SUM(L6:L15)</f>
        <v>33220</v>
      </c>
    </row>
    <row r="17" spans="1:17" ht="19.899999999999999" customHeight="1" x14ac:dyDescent="0.25">
      <c r="A17" s="2">
        <v>12</v>
      </c>
      <c r="B17" s="2">
        <v>11</v>
      </c>
      <c r="C17" s="2">
        <v>3</v>
      </c>
      <c r="D17" s="2">
        <v>315</v>
      </c>
      <c r="E17" s="12">
        <v>2392</v>
      </c>
      <c r="F17" s="12">
        <v>632</v>
      </c>
      <c r="G17" s="12">
        <f t="shared" si="0"/>
        <v>24243</v>
      </c>
      <c r="I17" s="120"/>
      <c r="J17" s="121"/>
      <c r="K17" s="37"/>
      <c r="L17" s="20"/>
    </row>
    <row r="18" spans="1:17" ht="19.899999999999999" customHeight="1" x14ac:dyDescent="0.25">
      <c r="A18" s="2">
        <v>13</v>
      </c>
      <c r="B18" s="2">
        <v>14</v>
      </c>
      <c r="C18" s="2">
        <v>2</v>
      </c>
      <c r="D18" s="2">
        <v>110</v>
      </c>
      <c r="E18" s="12">
        <v>2672</v>
      </c>
      <c r="F18" s="12">
        <v>424</v>
      </c>
      <c r="G18" s="12">
        <f t="shared" si="0"/>
        <v>23819</v>
      </c>
      <c r="I18" s="107" t="s">
        <v>2</v>
      </c>
      <c r="J18" s="108"/>
      <c r="K18" s="35"/>
      <c r="L18" s="31">
        <f>SUM(L16+L17)</f>
        <v>33220</v>
      </c>
      <c r="O18" s="8"/>
      <c r="P18" s="16"/>
    </row>
    <row r="19" spans="1:17" ht="19.899999999999999" customHeight="1" x14ac:dyDescent="0.25">
      <c r="A19" s="2">
        <v>14</v>
      </c>
      <c r="B19" s="2">
        <v>12</v>
      </c>
      <c r="C19" s="2">
        <v>2</v>
      </c>
      <c r="D19" s="2">
        <v>155</v>
      </c>
      <c r="E19" s="12">
        <v>2896</v>
      </c>
      <c r="F19" s="12">
        <v>510</v>
      </c>
      <c r="G19" s="12">
        <f t="shared" si="0"/>
        <v>23309</v>
      </c>
      <c r="J19" s="16"/>
      <c r="K19" s="16"/>
      <c r="O19" s="8"/>
    </row>
    <row r="20" spans="1:17" ht="25.9" customHeight="1" x14ac:dyDescent="0.25">
      <c r="A20" s="2">
        <v>15</v>
      </c>
      <c r="B20" s="2">
        <v>13</v>
      </c>
      <c r="C20" s="2">
        <v>3</v>
      </c>
      <c r="D20" s="2">
        <v>0</v>
      </c>
      <c r="E20" s="12">
        <v>1978</v>
      </c>
      <c r="F20" s="12">
        <v>630</v>
      </c>
      <c r="G20" s="12">
        <f t="shared" si="0"/>
        <v>22679</v>
      </c>
      <c r="I20" s="19" t="s">
        <v>22</v>
      </c>
      <c r="J20" s="43" t="s">
        <v>25</v>
      </c>
      <c r="K20" s="68" t="s">
        <v>49</v>
      </c>
      <c r="L20" s="43" t="s">
        <v>23</v>
      </c>
      <c r="M20" s="66" t="s">
        <v>24</v>
      </c>
      <c r="N20" s="64" t="s">
        <v>47</v>
      </c>
      <c r="O20" s="40" t="s">
        <v>28</v>
      </c>
      <c r="P20" s="19" t="s">
        <v>26</v>
      </c>
      <c r="Q20" s="42" t="s">
        <v>27</v>
      </c>
    </row>
    <row r="21" spans="1:17" ht="19.899999999999999" customHeight="1" x14ac:dyDescent="0.25">
      <c r="A21" s="2">
        <v>16</v>
      </c>
      <c r="B21" s="2">
        <v>13</v>
      </c>
      <c r="C21" s="2">
        <v>6</v>
      </c>
      <c r="D21" s="2">
        <v>265</v>
      </c>
      <c r="E21" s="12">
        <v>1910</v>
      </c>
      <c r="F21" s="12">
        <v>1304</v>
      </c>
      <c r="G21" s="12">
        <f t="shared" si="0"/>
        <v>21375</v>
      </c>
      <c r="I21" s="17">
        <v>45049</v>
      </c>
      <c r="J21" s="21">
        <v>4690</v>
      </c>
      <c r="K21" s="14">
        <v>23</v>
      </c>
      <c r="L21" s="21">
        <v>1300</v>
      </c>
      <c r="M21" s="21">
        <v>0</v>
      </c>
      <c r="N21" s="21">
        <v>0</v>
      </c>
      <c r="O21" s="12">
        <f>SUM(L21+M21)</f>
        <v>1300</v>
      </c>
      <c r="P21" s="12">
        <f>SUM(J21-O21)</f>
        <v>3390</v>
      </c>
      <c r="Q21" s="12">
        <f t="shared" ref="Q21:Q29" si="1">SUM(P21+M21)</f>
        <v>3390</v>
      </c>
    </row>
    <row r="22" spans="1:17" ht="19.899999999999999" customHeight="1" x14ac:dyDescent="0.25">
      <c r="A22" s="2">
        <v>17</v>
      </c>
      <c r="B22" s="2">
        <v>11</v>
      </c>
      <c r="C22" s="2">
        <v>4</v>
      </c>
      <c r="D22" s="2">
        <v>202</v>
      </c>
      <c r="E22" s="12">
        <v>1620</v>
      </c>
      <c r="F22" s="12">
        <v>840</v>
      </c>
      <c r="G22" s="12">
        <f t="shared" si="0"/>
        <v>20535</v>
      </c>
      <c r="I22" s="17">
        <v>45050</v>
      </c>
      <c r="J22" s="21">
        <v>4190</v>
      </c>
      <c r="K22" s="14">
        <v>23</v>
      </c>
      <c r="L22" s="21">
        <v>600</v>
      </c>
      <c r="M22" s="21">
        <v>280</v>
      </c>
      <c r="N22" s="21">
        <v>2</v>
      </c>
      <c r="O22" s="12">
        <f t="shared" ref="O22:O29" si="2">SUM(L22+M22)</f>
        <v>880</v>
      </c>
      <c r="P22" s="12">
        <f t="shared" ref="P22:P29" si="3">SUM(J22-O22)</f>
        <v>3310</v>
      </c>
      <c r="Q22" s="12">
        <f t="shared" si="1"/>
        <v>3590</v>
      </c>
    </row>
    <row r="23" spans="1:17" ht="19.899999999999999" customHeight="1" x14ac:dyDescent="0.25">
      <c r="A23" s="2">
        <v>18</v>
      </c>
      <c r="B23" s="2">
        <v>12</v>
      </c>
      <c r="C23" s="2">
        <v>4</v>
      </c>
      <c r="D23" s="2">
        <v>70</v>
      </c>
      <c r="E23" s="12">
        <v>1976</v>
      </c>
      <c r="F23" s="12">
        <v>272</v>
      </c>
      <c r="G23" s="12">
        <f t="shared" si="0"/>
        <v>20263</v>
      </c>
      <c r="I23" s="17">
        <v>45054</v>
      </c>
      <c r="J23" s="21">
        <v>3770</v>
      </c>
      <c r="K23" s="39">
        <v>22</v>
      </c>
      <c r="L23" s="21">
        <v>100</v>
      </c>
      <c r="M23" s="21">
        <v>240</v>
      </c>
      <c r="N23" s="21">
        <v>1</v>
      </c>
      <c r="O23" s="12">
        <f t="shared" si="2"/>
        <v>340</v>
      </c>
      <c r="P23" s="12">
        <f t="shared" si="3"/>
        <v>3430</v>
      </c>
      <c r="Q23" s="12">
        <f t="shared" si="1"/>
        <v>3670</v>
      </c>
    </row>
    <row r="24" spans="1:17" ht="19.899999999999999" customHeight="1" x14ac:dyDescent="0.25">
      <c r="A24" s="2">
        <v>19</v>
      </c>
      <c r="B24" s="2">
        <v>12</v>
      </c>
      <c r="C24" s="2">
        <v>2</v>
      </c>
      <c r="D24" s="2">
        <v>40</v>
      </c>
      <c r="E24" s="12">
        <v>1968</v>
      </c>
      <c r="F24" s="12">
        <v>454</v>
      </c>
      <c r="G24" s="12">
        <f t="shared" si="0"/>
        <v>19809</v>
      </c>
      <c r="I24" s="17">
        <v>45057</v>
      </c>
      <c r="J24" s="21">
        <v>3590</v>
      </c>
      <c r="K24" s="39">
        <v>18</v>
      </c>
      <c r="L24" s="21">
        <v>900</v>
      </c>
      <c r="M24" s="21">
        <v>0</v>
      </c>
      <c r="N24" s="21">
        <v>0</v>
      </c>
      <c r="O24" s="12">
        <f t="shared" si="2"/>
        <v>900</v>
      </c>
      <c r="P24" s="12">
        <f t="shared" si="3"/>
        <v>2690</v>
      </c>
      <c r="Q24" s="12">
        <f t="shared" si="1"/>
        <v>2690</v>
      </c>
    </row>
    <row r="25" spans="1:17" ht="19.899999999999999" customHeight="1" x14ac:dyDescent="0.25">
      <c r="A25" s="2">
        <v>20</v>
      </c>
      <c r="B25" s="2">
        <v>10</v>
      </c>
      <c r="C25" s="2">
        <v>2</v>
      </c>
      <c r="D25" s="2">
        <v>90</v>
      </c>
      <c r="E25" s="12">
        <v>1315</v>
      </c>
      <c r="F25" s="12">
        <v>172</v>
      </c>
      <c r="G25" s="12">
        <f t="shared" si="0"/>
        <v>19637</v>
      </c>
      <c r="I25" s="17">
        <v>45063</v>
      </c>
      <c r="J25" s="21">
        <v>3950</v>
      </c>
      <c r="K25" s="14">
        <v>23</v>
      </c>
      <c r="L25" s="21">
        <v>600</v>
      </c>
      <c r="M25" s="21">
        <v>0</v>
      </c>
      <c r="N25" s="21">
        <v>0</v>
      </c>
      <c r="O25" s="12">
        <f t="shared" si="2"/>
        <v>600</v>
      </c>
      <c r="P25" s="12">
        <f t="shared" si="3"/>
        <v>3350</v>
      </c>
      <c r="Q25" s="12">
        <f t="shared" si="1"/>
        <v>3350</v>
      </c>
    </row>
    <row r="26" spans="1:17" ht="19.899999999999999" customHeight="1" x14ac:dyDescent="0.25">
      <c r="A26" s="2">
        <v>21</v>
      </c>
      <c r="B26" s="2">
        <v>6</v>
      </c>
      <c r="C26" s="2">
        <v>2</v>
      </c>
      <c r="D26" s="2">
        <v>0</v>
      </c>
      <c r="E26" s="12">
        <v>1392</v>
      </c>
      <c r="F26" s="12">
        <v>242</v>
      </c>
      <c r="G26" s="12">
        <f t="shared" si="0"/>
        <v>19395</v>
      </c>
      <c r="I26" s="17">
        <v>45064</v>
      </c>
      <c r="J26" s="21">
        <v>4690</v>
      </c>
      <c r="K26" s="14">
        <v>30</v>
      </c>
      <c r="L26" s="21">
        <v>340</v>
      </c>
      <c r="M26" s="21">
        <v>0</v>
      </c>
      <c r="N26" s="21">
        <v>0</v>
      </c>
      <c r="O26" s="12">
        <f t="shared" si="2"/>
        <v>340</v>
      </c>
      <c r="P26" s="12">
        <f t="shared" si="3"/>
        <v>4350</v>
      </c>
      <c r="Q26" s="12">
        <f t="shared" si="1"/>
        <v>4350</v>
      </c>
    </row>
    <row r="27" spans="1:17" ht="19.899999999999999" customHeight="1" x14ac:dyDescent="0.25">
      <c r="A27" s="2">
        <v>22</v>
      </c>
      <c r="B27" s="2">
        <v>6</v>
      </c>
      <c r="C27" s="2">
        <v>1</v>
      </c>
      <c r="D27" s="2">
        <v>160</v>
      </c>
      <c r="E27" s="12">
        <v>1547</v>
      </c>
      <c r="F27" s="12">
        <v>262</v>
      </c>
      <c r="G27" s="12">
        <f t="shared" si="0"/>
        <v>19133</v>
      </c>
      <c r="I27" s="17">
        <v>45069</v>
      </c>
      <c r="J27" s="21">
        <v>3600</v>
      </c>
      <c r="K27" s="14">
        <v>29</v>
      </c>
      <c r="L27" s="21">
        <v>0</v>
      </c>
      <c r="M27" s="21">
        <v>620</v>
      </c>
      <c r="N27" s="21">
        <v>5</v>
      </c>
      <c r="O27" s="12">
        <f t="shared" si="2"/>
        <v>620</v>
      </c>
      <c r="P27" s="12">
        <f t="shared" si="3"/>
        <v>2980</v>
      </c>
      <c r="Q27" s="12">
        <f t="shared" si="1"/>
        <v>3600</v>
      </c>
    </row>
    <row r="28" spans="1:17" ht="19.899999999999999" customHeight="1" x14ac:dyDescent="0.25">
      <c r="A28" s="2">
        <v>23</v>
      </c>
      <c r="B28" s="2">
        <v>4</v>
      </c>
      <c r="C28" s="2">
        <v>1</v>
      </c>
      <c r="D28" s="2">
        <v>90</v>
      </c>
      <c r="E28" s="12">
        <v>1398</v>
      </c>
      <c r="F28" s="12">
        <v>204</v>
      </c>
      <c r="G28" s="12">
        <f t="shared" si="0"/>
        <v>18929</v>
      </c>
      <c r="I28" s="17">
        <v>45071</v>
      </c>
      <c r="J28" s="21">
        <v>3590</v>
      </c>
      <c r="K28" s="14">
        <v>24</v>
      </c>
      <c r="L28" s="21">
        <v>500</v>
      </c>
      <c r="M28" s="21">
        <v>370</v>
      </c>
      <c r="N28" s="21">
        <v>3</v>
      </c>
      <c r="O28" s="12">
        <f t="shared" si="2"/>
        <v>870</v>
      </c>
      <c r="P28" s="12">
        <f t="shared" si="3"/>
        <v>2720</v>
      </c>
      <c r="Q28" s="12">
        <f t="shared" si="1"/>
        <v>3090</v>
      </c>
    </row>
    <row r="29" spans="1:17" ht="19.899999999999999" customHeight="1" x14ac:dyDescent="0.25">
      <c r="A29" s="2">
        <v>24</v>
      </c>
      <c r="B29" s="2">
        <v>4</v>
      </c>
      <c r="C29" s="2">
        <v>1</v>
      </c>
      <c r="D29" s="2">
        <v>0</v>
      </c>
      <c r="E29" s="12">
        <v>1264</v>
      </c>
      <c r="F29" s="12">
        <v>212</v>
      </c>
      <c r="G29" s="12">
        <f t="shared" si="0"/>
        <v>18717</v>
      </c>
      <c r="I29" s="17">
        <v>45072</v>
      </c>
      <c r="J29" s="21">
        <v>3170</v>
      </c>
      <c r="K29" s="21">
        <v>28</v>
      </c>
      <c r="L29" s="21">
        <v>600</v>
      </c>
      <c r="M29" s="21">
        <v>0</v>
      </c>
      <c r="N29" s="21">
        <v>0</v>
      </c>
      <c r="O29" s="12">
        <f t="shared" si="2"/>
        <v>600</v>
      </c>
      <c r="P29" s="12">
        <f t="shared" si="3"/>
        <v>2570</v>
      </c>
      <c r="Q29" s="12">
        <f t="shared" si="1"/>
        <v>2570</v>
      </c>
    </row>
    <row r="30" spans="1:17" ht="19.899999999999999" customHeight="1" x14ac:dyDescent="0.25">
      <c r="A30" s="2">
        <v>25</v>
      </c>
      <c r="B30" s="2">
        <v>6</v>
      </c>
      <c r="C30" s="2">
        <v>1</v>
      </c>
      <c r="D30" s="2">
        <v>0</v>
      </c>
      <c r="E30" s="12">
        <v>1288</v>
      </c>
      <c r="F30" s="12">
        <v>252</v>
      </c>
      <c r="G30" s="12">
        <f t="shared" si="0"/>
        <v>18465</v>
      </c>
      <c r="I30" s="41" t="s">
        <v>2</v>
      </c>
      <c r="J30" s="31">
        <f t="shared" ref="J30:Q30" si="4">SUM(J21:J29)</f>
        <v>35240</v>
      </c>
      <c r="K30" s="31">
        <f t="shared" si="4"/>
        <v>220</v>
      </c>
      <c r="L30" s="31">
        <f t="shared" si="4"/>
        <v>4940</v>
      </c>
      <c r="M30" s="67">
        <f t="shared" si="4"/>
        <v>1510</v>
      </c>
      <c r="N30" s="67">
        <f t="shared" si="4"/>
        <v>11</v>
      </c>
      <c r="O30" s="32">
        <f t="shared" si="4"/>
        <v>6450</v>
      </c>
      <c r="P30" s="32">
        <f t="shared" si="4"/>
        <v>28790</v>
      </c>
      <c r="Q30" s="32">
        <f t="shared" si="4"/>
        <v>30300</v>
      </c>
    </row>
    <row r="31" spans="1:17" ht="19.899999999999999" customHeight="1" x14ac:dyDescent="0.25">
      <c r="A31" s="2">
        <v>26</v>
      </c>
      <c r="B31" s="2">
        <v>8</v>
      </c>
      <c r="C31" s="2">
        <v>3</v>
      </c>
      <c r="D31" s="2">
        <v>28</v>
      </c>
      <c r="E31" s="12">
        <v>1376</v>
      </c>
      <c r="F31" s="12">
        <v>294</v>
      </c>
      <c r="G31" s="12">
        <f t="shared" si="0"/>
        <v>18171</v>
      </c>
      <c r="I31" s="119"/>
      <c r="J31" s="119"/>
      <c r="K31" s="38"/>
      <c r="L31" s="38"/>
      <c r="M31" s="38"/>
      <c r="N31" s="44"/>
      <c r="O31" s="44"/>
    </row>
    <row r="32" spans="1:17" ht="19.899999999999999" customHeight="1" x14ac:dyDescent="0.25">
      <c r="A32" s="2">
        <v>27</v>
      </c>
      <c r="B32" s="2">
        <v>7</v>
      </c>
      <c r="C32" s="2">
        <v>2</v>
      </c>
      <c r="D32" s="2">
        <v>40</v>
      </c>
      <c r="E32" s="12">
        <v>600</v>
      </c>
      <c r="F32" s="12">
        <v>238</v>
      </c>
      <c r="G32" s="12">
        <f t="shared" si="0"/>
        <v>17933</v>
      </c>
      <c r="J32" s="16"/>
      <c r="K32" s="16"/>
    </row>
    <row r="33" spans="1:17" ht="19.899999999999999" customHeight="1" x14ac:dyDescent="0.25">
      <c r="A33" s="2">
        <v>28</v>
      </c>
      <c r="B33" s="2">
        <v>7</v>
      </c>
      <c r="C33" s="2">
        <v>2</v>
      </c>
      <c r="D33" s="2">
        <v>150</v>
      </c>
      <c r="E33" s="12">
        <v>788</v>
      </c>
      <c r="F33" s="12">
        <v>450</v>
      </c>
      <c r="G33" s="12">
        <f t="shared" si="0"/>
        <v>17483</v>
      </c>
      <c r="J33" s="16"/>
      <c r="K33" s="16"/>
    </row>
    <row r="34" spans="1:17" ht="19.899999999999999" customHeight="1" x14ac:dyDescent="0.25">
      <c r="A34" s="2">
        <v>29</v>
      </c>
      <c r="B34" s="2">
        <v>7</v>
      </c>
      <c r="C34" s="2">
        <v>3</v>
      </c>
      <c r="D34" s="2">
        <v>160</v>
      </c>
      <c r="E34" s="12">
        <v>1240</v>
      </c>
      <c r="F34" s="12">
        <v>322</v>
      </c>
      <c r="G34" s="12">
        <f t="shared" si="0"/>
        <v>17161</v>
      </c>
      <c r="J34" s="16"/>
      <c r="K34" s="16"/>
    </row>
    <row r="35" spans="1:17" s="13" customFormat="1" ht="19.899999999999999" customHeight="1" x14ac:dyDescent="0.25">
      <c r="A35" s="2">
        <v>30</v>
      </c>
      <c r="B35" s="2">
        <v>8</v>
      </c>
      <c r="C35" s="2">
        <v>6</v>
      </c>
      <c r="D35" s="2">
        <v>105</v>
      </c>
      <c r="E35" s="12">
        <v>790</v>
      </c>
      <c r="F35" s="12">
        <v>449</v>
      </c>
      <c r="G35" s="12">
        <f>SUM(G34-F35)</f>
        <v>16712</v>
      </c>
      <c r="H35"/>
      <c r="J35" s="16"/>
      <c r="K35" s="16"/>
      <c r="M35"/>
      <c r="N35" s="4"/>
      <c r="O35" s="4"/>
      <c r="Q35" s="8"/>
    </row>
    <row r="36" spans="1:17" s="13" customFormat="1" ht="19.899999999999999" customHeight="1" x14ac:dyDescent="0.25">
      <c r="A36" s="2">
        <v>31</v>
      </c>
      <c r="B36" s="2">
        <v>9</v>
      </c>
      <c r="C36" s="2">
        <v>5</v>
      </c>
      <c r="D36" s="2">
        <v>198</v>
      </c>
      <c r="E36" s="12">
        <v>1294</v>
      </c>
      <c r="F36" s="12">
        <v>439</v>
      </c>
      <c r="G36" s="12">
        <f>SUM(G35-F36)</f>
        <v>16273</v>
      </c>
      <c r="H36"/>
      <c r="J36" s="70">
        <v>16273</v>
      </c>
      <c r="K36" s="16"/>
      <c r="M36"/>
      <c r="N36" s="4"/>
      <c r="O36" s="4"/>
      <c r="Q36" s="4"/>
    </row>
    <row r="37" spans="1:17" s="13" customFormat="1" ht="19.899999999999999" customHeight="1" x14ac:dyDescent="0.25">
      <c r="A37" s="25" t="s">
        <v>2</v>
      </c>
      <c r="B37" s="26">
        <f t="shared" ref="B37:D37" si="5">SUM(B6:B36)</f>
        <v>298</v>
      </c>
      <c r="C37" s="26">
        <f t="shared" si="5"/>
        <v>85</v>
      </c>
      <c r="D37" s="26">
        <f t="shared" si="5"/>
        <v>5010</v>
      </c>
      <c r="E37" s="26">
        <f>SUM(E6:E36)</f>
        <v>56213</v>
      </c>
      <c r="F37" s="26">
        <f>SUM(F6:F36)</f>
        <v>16947</v>
      </c>
      <c r="G37" s="26"/>
      <c r="H37"/>
      <c r="J37" s="16"/>
      <c r="K37" s="16"/>
      <c r="M37"/>
      <c r="N37" s="4"/>
      <c r="O37" s="4"/>
      <c r="P37" s="38"/>
      <c r="Q37" s="4"/>
    </row>
    <row r="38" spans="1:17" s="13" customFormat="1" x14ac:dyDescent="0.25">
      <c r="A38" s="4"/>
      <c r="B38" s="4"/>
      <c r="C38" s="4"/>
      <c r="D38" s="4"/>
      <c r="E38" s="24"/>
      <c r="F38" s="24"/>
      <c r="G38" s="8"/>
      <c r="H38"/>
      <c r="J38" s="16"/>
      <c r="K38" s="16"/>
      <c r="M38"/>
      <c r="N38" s="4"/>
      <c r="O38" s="4"/>
      <c r="Q38" s="4"/>
    </row>
    <row r="39" spans="1:17" s="13" customFormat="1" x14ac:dyDescent="0.25">
      <c r="A39" s="4"/>
      <c r="B39" s="4"/>
      <c r="C39" s="4"/>
      <c r="D39" s="4"/>
      <c r="E39" s="24"/>
      <c r="F39" s="24"/>
      <c r="G39" s="8"/>
      <c r="H39"/>
      <c r="J39" s="16"/>
      <c r="K39" s="16"/>
      <c r="M39"/>
      <c r="N39" s="4"/>
      <c r="O39" s="4"/>
      <c r="Q39" s="4"/>
    </row>
    <row r="40" spans="1:17" s="13" customFormat="1" x14ac:dyDescent="0.25">
      <c r="A40" s="4"/>
      <c r="B40" s="4"/>
      <c r="C40" s="4"/>
      <c r="D40" s="4"/>
      <c r="E40" s="24"/>
      <c r="F40" s="24"/>
      <c r="G40" s="8"/>
      <c r="H40"/>
      <c r="J40" s="16"/>
      <c r="K40" s="16"/>
      <c r="M40"/>
      <c r="N40" s="4"/>
      <c r="O40" s="4"/>
      <c r="Q40" s="4"/>
    </row>
    <row r="41" spans="1:17" s="13" customFormat="1" x14ac:dyDescent="0.25">
      <c r="A41" s="4"/>
      <c r="B41" s="4"/>
      <c r="C41" s="4"/>
      <c r="D41" s="4"/>
      <c r="E41" s="24"/>
      <c r="F41" s="24"/>
      <c r="G41" s="8"/>
      <c r="H41"/>
      <c r="J41" s="16"/>
      <c r="K41" s="16"/>
      <c r="M41"/>
      <c r="N41" s="4"/>
      <c r="O41" s="4"/>
      <c r="Q41" s="4"/>
    </row>
  </sheetData>
  <mergeCells count="9">
    <mergeCell ref="I31:J31"/>
    <mergeCell ref="I17:J17"/>
    <mergeCell ref="I18:J18"/>
    <mergeCell ref="A2:N2"/>
    <mergeCell ref="O2:P2"/>
    <mergeCell ref="A4:G4"/>
    <mergeCell ref="I4:L4"/>
    <mergeCell ref="N4:P4"/>
    <mergeCell ref="I16:J16"/>
  </mergeCells>
  <pageMargins left="0" right="0.11811023622047245" top="0.19685039370078741" bottom="0.19685039370078741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0"/>
  <sheetViews>
    <sheetView topLeftCell="K22" zoomScale="120" zoomScaleNormal="120" workbookViewId="0">
      <selection activeCell="R35" sqref="R35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5.42578125" style="4" bestFit="1" customWidth="1"/>
    <col min="7" max="7" width="6.42578125" style="24" bestFit="1" customWidth="1"/>
    <col min="8" max="8" width="6.28515625" style="24" customWidth="1"/>
    <col min="9" max="9" width="7.28515625" style="24" customWidth="1"/>
    <col min="10" max="10" width="6.42578125" style="4" bestFit="1" customWidth="1"/>
    <col min="11" max="11" width="6.28515625" style="4" bestFit="1" customWidth="1"/>
    <col min="12" max="12" width="4.7109375" style="4" customWidth="1"/>
    <col min="13" max="13" width="7.28515625" style="24" customWidth="1"/>
    <col min="14" max="17" width="6.28515625" style="24" customWidth="1"/>
    <col min="18" max="18" width="12.5703125" style="8" customWidth="1"/>
    <col min="19" max="19" width="1.140625" customWidth="1"/>
    <col min="20" max="20" width="11.5703125" style="13" customWidth="1"/>
    <col min="21" max="21" width="12.7109375" style="13" customWidth="1"/>
    <col min="22" max="22" width="7.85546875" style="13" customWidth="1"/>
    <col min="23" max="23" width="8.28515625" style="13" customWidth="1"/>
    <col min="24" max="24" width="9.140625" customWidth="1"/>
    <col min="25" max="25" width="11.5703125" style="4" customWidth="1"/>
    <col min="26" max="26" width="10" style="4" customWidth="1"/>
    <col min="27" max="27" width="8.85546875" style="13" customWidth="1"/>
    <col min="28" max="28" width="12.42578125" style="4" bestFit="1" customWidth="1"/>
    <col min="29" max="29" width="12.28515625" style="4" bestFit="1" customWidth="1"/>
    <col min="30" max="30" width="8.85546875" style="4"/>
  </cols>
  <sheetData>
    <row r="1" spans="1:27" ht="32.450000000000003" customHeight="1" thickBot="1" x14ac:dyDescent="0.3"/>
    <row r="2" spans="1:27" ht="25.9" customHeight="1" thickTop="1" thickBot="1" x14ac:dyDescent="0.3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2"/>
      <c r="Z2" s="113" t="s">
        <v>19</v>
      </c>
      <c r="AA2" s="114"/>
    </row>
    <row r="3" spans="1:27" ht="33.6" customHeight="1" thickTop="1" x14ac:dyDescent="0.25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8"/>
      <c r="S3" s="3"/>
      <c r="T3" s="130" t="s">
        <v>8</v>
      </c>
      <c r="U3" s="131"/>
      <c r="V3" s="131"/>
      <c r="W3" s="132"/>
      <c r="Y3" s="138" t="s">
        <v>9</v>
      </c>
      <c r="Z3" s="139"/>
      <c r="AA3" s="140"/>
    </row>
    <row r="4" spans="1:27" ht="18" customHeight="1" x14ac:dyDescent="0.25">
      <c r="A4" s="126" t="s">
        <v>42</v>
      </c>
      <c r="B4" s="127"/>
      <c r="C4" s="127"/>
      <c r="D4" s="127"/>
      <c r="E4" s="128"/>
      <c r="F4" s="62"/>
      <c r="G4" s="141" t="s">
        <v>45</v>
      </c>
      <c r="H4" s="141"/>
      <c r="I4" s="141"/>
      <c r="J4" s="141"/>
      <c r="K4" s="141"/>
      <c r="L4" s="141"/>
      <c r="M4" s="142"/>
      <c r="N4" s="129" t="s">
        <v>41</v>
      </c>
      <c r="O4" s="129"/>
      <c r="P4" s="129"/>
      <c r="Q4" s="136"/>
      <c r="R4" s="137"/>
      <c r="S4" s="3"/>
      <c r="T4" s="133"/>
      <c r="U4" s="134"/>
      <c r="V4" s="134"/>
      <c r="W4" s="135"/>
      <c r="Y4" s="133"/>
      <c r="Z4" s="134"/>
      <c r="AA4" s="135"/>
    </row>
    <row r="5" spans="1:27" ht="49.9" customHeight="1" x14ac:dyDescent="0.25">
      <c r="A5" s="52" t="s">
        <v>5</v>
      </c>
      <c r="B5" s="53" t="s">
        <v>36</v>
      </c>
      <c r="C5" s="53" t="s">
        <v>35</v>
      </c>
      <c r="D5" s="53" t="s">
        <v>37</v>
      </c>
      <c r="E5" s="53" t="s">
        <v>38</v>
      </c>
      <c r="F5" s="55" t="s">
        <v>16</v>
      </c>
      <c r="G5" s="59" t="s">
        <v>33</v>
      </c>
      <c r="H5" s="60" t="s">
        <v>34</v>
      </c>
      <c r="I5" s="60" t="s">
        <v>46</v>
      </c>
      <c r="J5" s="55" t="s">
        <v>30</v>
      </c>
      <c r="K5" s="55" t="s">
        <v>31</v>
      </c>
      <c r="L5" s="55" t="s">
        <v>32</v>
      </c>
      <c r="M5" s="56" t="s">
        <v>44</v>
      </c>
      <c r="N5" s="51" t="s">
        <v>33</v>
      </c>
      <c r="O5" s="51" t="s">
        <v>10</v>
      </c>
      <c r="P5" s="51" t="s">
        <v>39</v>
      </c>
      <c r="Q5" s="50" t="s">
        <v>40</v>
      </c>
      <c r="R5" s="45" t="s">
        <v>6</v>
      </c>
      <c r="S5" s="46"/>
      <c r="T5" s="47" t="s">
        <v>0</v>
      </c>
      <c r="U5" s="47" t="s">
        <v>1</v>
      </c>
      <c r="V5" s="47" t="s">
        <v>11</v>
      </c>
      <c r="W5" s="48" t="s">
        <v>3</v>
      </c>
      <c r="X5" s="46"/>
      <c r="Y5" s="49" t="s">
        <v>0</v>
      </c>
      <c r="Z5" s="47" t="s">
        <v>12</v>
      </c>
      <c r="AA5" s="47" t="s">
        <v>11</v>
      </c>
    </row>
    <row r="6" spans="1:27" ht="19.899999999999999" customHeight="1" x14ac:dyDescent="0.25">
      <c r="A6" s="54">
        <v>1</v>
      </c>
      <c r="B6" s="54">
        <v>9</v>
      </c>
      <c r="C6" s="54">
        <v>3</v>
      </c>
      <c r="D6" s="54">
        <v>0</v>
      </c>
      <c r="E6" s="54">
        <v>5</v>
      </c>
      <c r="F6" s="57">
        <v>0</v>
      </c>
      <c r="G6" s="61">
        <v>184</v>
      </c>
      <c r="H6" s="61">
        <v>544</v>
      </c>
      <c r="I6" s="61">
        <f>SUM(G6+H6+N6)</f>
        <v>744</v>
      </c>
      <c r="J6" s="57">
        <v>726</v>
      </c>
      <c r="K6" s="57">
        <v>161</v>
      </c>
      <c r="L6" s="57">
        <v>384</v>
      </c>
      <c r="M6" s="58" cm="1">
        <f t="array" ref="M6">SUM((J6:L6)+O6)</f>
        <v>1271</v>
      </c>
      <c r="N6" s="30">
        <v>16</v>
      </c>
      <c r="O6" s="30">
        <v>0</v>
      </c>
      <c r="P6" s="30">
        <v>0</v>
      </c>
      <c r="Q6" s="12">
        <f>SUM(B6+C6)</f>
        <v>12</v>
      </c>
      <c r="R6" s="12">
        <f>SUM(W$16-I6)</f>
        <v>53579</v>
      </c>
      <c r="T6" s="123" t="s">
        <v>21</v>
      </c>
      <c r="U6" s="124"/>
      <c r="V6" s="125"/>
      <c r="W6" s="12">
        <v>16273</v>
      </c>
      <c r="Y6" s="11">
        <v>45105</v>
      </c>
      <c r="Z6" s="12">
        <v>5120</v>
      </c>
      <c r="AA6" s="14">
        <v>22</v>
      </c>
    </row>
    <row r="7" spans="1:27" ht="19.899999999999999" customHeight="1" x14ac:dyDescent="0.25">
      <c r="A7" s="54">
        <v>2</v>
      </c>
      <c r="B7" s="54">
        <v>9</v>
      </c>
      <c r="C7" s="54">
        <v>1</v>
      </c>
      <c r="D7" s="54">
        <v>2</v>
      </c>
      <c r="E7" s="54">
        <v>5</v>
      </c>
      <c r="F7" s="57">
        <v>210</v>
      </c>
      <c r="G7" s="61">
        <v>248</v>
      </c>
      <c r="H7" s="61">
        <v>376</v>
      </c>
      <c r="I7" s="61">
        <f t="shared" ref="I7:I35" si="0">SUM(G7+H7+N7)</f>
        <v>792</v>
      </c>
      <c r="J7" s="57">
        <v>666</v>
      </c>
      <c r="K7" s="57">
        <v>240</v>
      </c>
      <c r="L7" s="57">
        <v>0</v>
      </c>
      <c r="M7" s="58" cm="1">
        <f t="array" ref="M7">SUM((J7:L7)+O7)</f>
        <v>996</v>
      </c>
      <c r="N7" s="30">
        <v>168</v>
      </c>
      <c r="O7" s="30">
        <v>30</v>
      </c>
      <c r="P7" s="30">
        <v>0</v>
      </c>
      <c r="Q7" s="12">
        <f t="shared" ref="Q7:Q35" si="1">SUM(B7+C7)</f>
        <v>10</v>
      </c>
      <c r="R7" s="12">
        <f>SUM(R6-I7)</f>
        <v>52787</v>
      </c>
      <c r="T7" s="11">
        <v>45072</v>
      </c>
      <c r="U7" s="11">
        <v>45091</v>
      </c>
      <c r="V7" s="69">
        <v>28</v>
      </c>
      <c r="W7" s="12">
        <v>2570</v>
      </c>
      <c r="Y7" s="11">
        <v>45106</v>
      </c>
      <c r="Z7" s="12">
        <v>3360</v>
      </c>
      <c r="AA7" s="14">
        <v>24</v>
      </c>
    </row>
    <row r="8" spans="1:27" ht="19.899999999999999" customHeight="1" x14ac:dyDescent="0.25">
      <c r="A8" s="54">
        <v>3</v>
      </c>
      <c r="B8" s="54">
        <v>8</v>
      </c>
      <c r="C8" s="54">
        <v>2</v>
      </c>
      <c r="D8" s="54">
        <v>2</v>
      </c>
      <c r="E8" s="54">
        <v>5</v>
      </c>
      <c r="F8" s="57">
        <v>177</v>
      </c>
      <c r="G8" s="61">
        <v>0</v>
      </c>
      <c r="H8" s="61">
        <v>786</v>
      </c>
      <c r="I8" s="61">
        <f t="shared" si="0"/>
        <v>868</v>
      </c>
      <c r="J8" s="57">
        <v>870</v>
      </c>
      <c r="K8" s="57">
        <v>296</v>
      </c>
      <c r="L8" s="57">
        <v>0</v>
      </c>
      <c r="M8" s="58" cm="1">
        <f t="array" ref="M8">SUM((J8:L8)+O8)</f>
        <v>1166</v>
      </c>
      <c r="N8" s="30">
        <v>82</v>
      </c>
      <c r="O8" s="30">
        <v>0</v>
      </c>
      <c r="P8" s="30">
        <v>0</v>
      </c>
      <c r="Q8" s="12">
        <f t="shared" si="1"/>
        <v>10</v>
      </c>
      <c r="R8" s="12">
        <f t="shared" ref="R8:R35" si="2">SUM(R7-I8)</f>
        <v>51919</v>
      </c>
      <c r="T8" s="11">
        <v>45078</v>
      </c>
      <c r="U8" s="1">
        <v>45091</v>
      </c>
      <c r="V8" s="69">
        <v>19</v>
      </c>
      <c r="W8" s="12">
        <v>5310</v>
      </c>
      <c r="Y8" s="11"/>
      <c r="Z8" s="12"/>
      <c r="AA8" s="14"/>
    </row>
    <row r="9" spans="1:27" ht="19.899999999999999" customHeight="1" x14ac:dyDescent="0.25">
      <c r="A9" s="54">
        <v>4</v>
      </c>
      <c r="B9" s="54">
        <v>8</v>
      </c>
      <c r="C9" s="54">
        <v>3</v>
      </c>
      <c r="D9" s="54">
        <v>0</v>
      </c>
      <c r="E9" s="54">
        <v>4</v>
      </c>
      <c r="F9" s="57">
        <v>0</v>
      </c>
      <c r="G9" s="61">
        <v>0</v>
      </c>
      <c r="H9" s="61">
        <v>896</v>
      </c>
      <c r="I9" s="61">
        <f t="shared" si="0"/>
        <v>908</v>
      </c>
      <c r="J9" s="57">
        <v>1090</v>
      </c>
      <c r="K9" s="57">
        <v>488</v>
      </c>
      <c r="L9" s="57">
        <v>0</v>
      </c>
      <c r="M9" s="58" cm="1">
        <f t="array" ref="M9">SUM((J9:L9)+O9)</f>
        <v>1578</v>
      </c>
      <c r="N9" s="30">
        <v>12</v>
      </c>
      <c r="O9" s="30">
        <v>0</v>
      </c>
      <c r="P9" s="30">
        <v>0</v>
      </c>
      <c r="Q9" s="12">
        <f t="shared" si="1"/>
        <v>11</v>
      </c>
      <c r="R9" s="12">
        <f t="shared" si="2"/>
        <v>51011</v>
      </c>
      <c r="T9" s="11">
        <v>45079</v>
      </c>
      <c r="U9" s="11">
        <v>45091</v>
      </c>
      <c r="V9" s="69">
        <v>23</v>
      </c>
      <c r="W9" s="12">
        <v>3810</v>
      </c>
      <c r="Y9" s="11"/>
      <c r="Z9" s="12"/>
      <c r="AA9" s="14"/>
    </row>
    <row r="10" spans="1:27" ht="19.899999999999999" customHeight="1" x14ac:dyDescent="0.25">
      <c r="A10" s="54">
        <v>5</v>
      </c>
      <c r="B10" s="54">
        <v>9</v>
      </c>
      <c r="C10" s="54">
        <v>1</v>
      </c>
      <c r="D10" s="54">
        <v>2</v>
      </c>
      <c r="E10" s="54">
        <v>6</v>
      </c>
      <c r="F10" s="57">
        <v>186</v>
      </c>
      <c r="G10" s="61">
        <v>356</v>
      </c>
      <c r="H10" s="61">
        <v>734</v>
      </c>
      <c r="I10" s="61">
        <f t="shared" si="0"/>
        <v>1090</v>
      </c>
      <c r="J10" s="57">
        <v>720</v>
      </c>
      <c r="K10" s="57">
        <v>180</v>
      </c>
      <c r="L10" s="57">
        <v>0</v>
      </c>
      <c r="M10" s="58" cm="1">
        <f t="array" ref="M10">SUM((J10:L10)+O10)</f>
        <v>900</v>
      </c>
      <c r="N10" s="30">
        <v>0</v>
      </c>
      <c r="O10" s="30">
        <v>0</v>
      </c>
      <c r="P10" s="30">
        <v>0</v>
      </c>
      <c r="Q10" s="12">
        <f t="shared" si="1"/>
        <v>10</v>
      </c>
      <c r="R10" s="12">
        <f t="shared" si="2"/>
        <v>49921</v>
      </c>
      <c r="T10" s="11">
        <v>45084</v>
      </c>
      <c r="U10" s="1">
        <v>45091</v>
      </c>
      <c r="V10" s="69">
        <v>18</v>
      </c>
      <c r="W10" s="12">
        <v>3850</v>
      </c>
      <c r="Y10" s="11"/>
      <c r="Z10" s="12"/>
      <c r="AA10" s="14"/>
    </row>
    <row r="11" spans="1:27" ht="19.899999999999999" customHeight="1" x14ac:dyDescent="0.25">
      <c r="A11" s="54">
        <v>6</v>
      </c>
      <c r="B11" s="54">
        <v>10</v>
      </c>
      <c r="C11" s="54">
        <v>3</v>
      </c>
      <c r="D11" s="54">
        <v>3</v>
      </c>
      <c r="E11" s="54">
        <v>4</v>
      </c>
      <c r="F11" s="57">
        <v>73</v>
      </c>
      <c r="G11" s="61">
        <v>0</v>
      </c>
      <c r="H11" s="61">
        <v>889</v>
      </c>
      <c r="I11" s="61">
        <f t="shared" si="0"/>
        <v>889</v>
      </c>
      <c r="J11" s="57">
        <v>950</v>
      </c>
      <c r="K11" s="57">
        <v>632</v>
      </c>
      <c r="L11" s="57">
        <v>0</v>
      </c>
      <c r="M11" s="58" cm="1">
        <f t="array" ref="M11">SUM((J11:L11)+O11)</f>
        <v>1582</v>
      </c>
      <c r="N11" s="30">
        <v>0</v>
      </c>
      <c r="O11" s="30">
        <v>0</v>
      </c>
      <c r="P11" s="30">
        <v>0</v>
      </c>
      <c r="Q11" s="12">
        <f t="shared" si="1"/>
        <v>13</v>
      </c>
      <c r="R11" s="12">
        <f t="shared" si="2"/>
        <v>49032</v>
      </c>
      <c r="T11" s="11">
        <v>45084</v>
      </c>
      <c r="U11" s="11">
        <v>45091</v>
      </c>
      <c r="V11" s="69">
        <v>18</v>
      </c>
      <c r="W11" s="12">
        <v>4940</v>
      </c>
      <c r="Y11" s="19" t="s">
        <v>2</v>
      </c>
      <c r="Z11" s="32">
        <f>SUM(Z6:Z10)</f>
        <v>8480</v>
      </c>
      <c r="AA11" s="33">
        <f>SUM(AA6:AA10)</f>
        <v>46</v>
      </c>
    </row>
    <row r="12" spans="1:27" ht="19.899999999999999" customHeight="1" x14ac:dyDescent="0.25">
      <c r="A12" s="54">
        <v>7</v>
      </c>
      <c r="B12" s="54">
        <v>12</v>
      </c>
      <c r="C12" s="54">
        <v>4</v>
      </c>
      <c r="D12" s="54">
        <v>3</v>
      </c>
      <c r="E12" s="54">
        <v>5</v>
      </c>
      <c r="F12" s="57">
        <v>150</v>
      </c>
      <c r="G12" s="61">
        <v>24</v>
      </c>
      <c r="H12" s="61">
        <v>862</v>
      </c>
      <c r="I12" s="61">
        <f t="shared" si="0"/>
        <v>920</v>
      </c>
      <c r="J12" s="57">
        <v>1268</v>
      </c>
      <c r="K12" s="57">
        <v>708</v>
      </c>
      <c r="L12" s="57">
        <v>0</v>
      </c>
      <c r="M12" s="58" cm="1">
        <f t="array" ref="M12">SUM((J12:L12)+O12)</f>
        <v>1976</v>
      </c>
      <c r="N12" s="30">
        <v>34</v>
      </c>
      <c r="O12" s="30">
        <v>0</v>
      </c>
      <c r="P12" s="30">
        <v>0</v>
      </c>
      <c r="Q12" s="12">
        <f t="shared" si="1"/>
        <v>16</v>
      </c>
      <c r="R12" s="12">
        <f t="shared" si="2"/>
        <v>48112</v>
      </c>
      <c r="T12" s="11">
        <v>45092</v>
      </c>
      <c r="U12" s="11">
        <v>45096</v>
      </c>
      <c r="V12" s="39">
        <v>22</v>
      </c>
      <c r="W12" s="12">
        <v>4640</v>
      </c>
    </row>
    <row r="13" spans="1:27" ht="19.899999999999999" customHeight="1" x14ac:dyDescent="0.25">
      <c r="A13" s="54">
        <v>8</v>
      </c>
      <c r="B13" s="54">
        <v>12</v>
      </c>
      <c r="C13" s="54">
        <v>0</v>
      </c>
      <c r="D13" s="54">
        <v>4</v>
      </c>
      <c r="E13" s="54">
        <v>7</v>
      </c>
      <c r="F13" s="57">
        <v>169</v>
      </c>
      <c r="G13" s="61">
        <v>442</v>
      </c>
      <c r="H13" s="61">
        <v>862</v>
      </c>
      <c r="I13" s="61">
        <f t="shared" si="0"/>
        <v>1320</v>
      </c>
      <c r="J13" s="57">
        <v>351</v>
      </c>
      <c r="K13" s="57">
        <v>400</v>
      </c>
      <c r="L13" s="57">
        <v>0</v>
      </c>
      <c r="M13" s="58" cm="1">
        <f t="array" ref="M13">SUM((J13:L13)+O13)</f>
        <v>751</v>
      </c>
      <c r="N13" s="30">
        <v>16</v>
      </c>
      <c r="O13" s="30">
        <v>0</v>
      </c>
      <c r="P13" s="30">
        <v>0</v>
      </c>
      <c r="Q13" s="12">
        <f t="shared" si="1"/>
        <v>12</v>
      </c>
      <c r="R13" s="12">
        <f t="shared" si="2"/>
        <v>46792</v>
      </c>
      <c r="T13" s="11">
        <v>45093</v>
      </c>
      <c r="U13" s="11">
        <v>45103</v>
      </c>
      <c r="V13" s="14">
        <v>29</v>
      </c>
      <c r="W13" s="12">
        <v>4000</v>
      </c>
    </row>
    <row r="14" spans="1:27" ht="19.899999999999999" customHeight="1" x14ac:dyDescent="0.25">
      <c r="A14" s="54">
        <v>9</v>
      </c>
      <c r="B14" s="54">
        <v>13</v>
      </c>
      <c r="C14" s="54">
        <v>1</v>
      </c>
      <c r="D14" s="54">
        <v>2</v>
      </c>
      <c r="E14" s="54">
        <v>7</v>
      </c>
      <c r="F14" s="57">
        <v>140</v>
      </c>
      <c r="G14" s="61">
        <v>424</v>
      </c>
      <c r="H14" s="61">
        <v>1024</v>
      </c>
      <c r="I14" s="61">
        <f t="shared" si="0"/>
        <v>1494</v>
      </c>
      <c r="J14" s="57">
        <v>460</v>
      </c>
      <c r="K14" s="57">
        <v>212</v>
      </c>
      <c r="L14" s="57">
        <v>0</v>
      </c>
      <c r="M14" s="58" cm="1">
        <f t="array" ref="M14">SUM((J14:L14)+O14)</f>
        <v>738</v>
      </c>
      <c r="N14" s="30">
        <v>46</v>
      </c>
      <c r="O14" s="30">
        <v>22</v>
      </c>
      <c r="P14" s="30">
        <v>0</v>
      </c>
      <c r="Q14" s="12">
        <f t="shared" si="1"/>
        <v>14</v>
      </c>
      <c r="R14" s="12">
        <f t="shared" si="2"/>
        <v>45298</v>
      </c>
      <c r="T14" s="11">
        <v>45099</v>
      </c>
      <c r="U14" s="11">
        <v>45103</v>
      </c>
      <c r="V14" s="14">
        <v>23</v>
      </c>
      <c r="W14" s="12">
        <v>5510</v>
      </c>
    </row>
    <row r="15" spans="1:27" ht="19.899999999999999" customHeight="1" x14ac:dyDescent="0.25">
      <c r="A15" s="54">
        <v>10</v>
      </c>
      <c r="B15" s="54">
        <v>12</v>
      </c>
      <c r="C15" s="54">
        <v>3</v>
      </c>
      <c r="D15" s="54">
        <v>6</v>
      </c>
      <c r="E15" s="54">
        <v>8</v>
      </c>
      <c r="F15" s="57">
        <v>506</v>
      </c>
      <c r="G15" s="61">
        <v>370</v>
      </c>
      <c r="H15" s="61">
        <v>896</v>
      </c>
      <c r="I15" s="61">
        <f t="shared" si="0"/>
        <v>1400</v>
      </c>
      <c r="J15" s="57">
        <v>510</v>
      </c>
      <c r="K15" s="57">
        <v>367</v>
      </c>
      <c r="L15" s="57">
        <v>0</v>
      </c>
      <c r="M15" s="58" cm="1">
        <f t="array" ref="M15">SUM((J15:L15)+O15)</f>
        <v>1123</v>
      </c>
      <c r="N15" s="30">
        <v>134</v>
      </c>
      <c r="O15" s="30">
        <v>82</v>
      </c>
      <c r="P15" s="30">
        <v>0</v>
      </c>
      <c r="Q15" s="12">
        <f t="shared" si="1"/>
        <v>15</v>
      </c>
      <c r="R15" s="12">
        <f t="shared" si="2"/>
        <v>43898</v>
      </c>
      <c r="T15" s="11">
        <v>45100</v>
      </c>
      <c r="U15" s="11" t="s">
        <v>53</v>
      </c>
      <c r="V15" s="14">
        <v>27</v>
      </c>
      <c r="W15" s="12">
        <v>3420</v>
      </c>
    </row>
    <row r="16" spans="1:27" ht="19.899999999999999" customHeight="1" x14ac:dyDescent="0.25">
      <c r="A16" s="54">
        <v>11</v>
      </c>
      <c r="B16" s="54">
        <v>12</v>
      </c>
      <c r="C16" s="54">
        <v>2</v>
      </c>
      <c r="D16" s="54">
        <v>2</v>
      </c>
      <c r="E16" s="54">
        <v>7</v>
      </c>
      <c r="F16" s="57">
        <v>186</v>
      </c>
      <c r="G16" s="61">
        <v>1479</v>
      </c>
      <c r="H16" s="61">
        <v>103</v>
      </c>
      <c r="I16" s="61">
        <f t="shared" si="0"/>
        <v>1600</v>
      </c>
      <c r="J16" s="57">
        <v>480</v>
      </c>
      <c r="K16" s="57">
        <v>924</v>
      </c>
      <c r="L16" s="57">
        <v>0</v>
      </c>
      <c r="M16" s="58" cm="1">
        <f t="array" ref="M16">SUM((J16:L16)+O16)</f>
        <v>1404</v>
      </c>
      <c r="N16" s="30">
        <v>18</v>
      </c>
      <c r="O16" s="30">
        <v>0</v>
      </c>
      <c r="P16" s="30">
        <v>0</v>
      </c>
      <c r="Q16" s="12">
        <f t="shared" si="1"/>
        <v>14</v>
      </c>
      <c r="R16" s="12">
        <f t="shared" si="2"/>
        <v>42298</v>
      </c>
      <c r="T16" s="115" t="s">
        <v>2</v>
      </c>
      <c r="U16" s="116"/>
      <c r="V16" s="36"/>
      <c r="W16" s="30">
        <f>SUM(W6:W15)</f>
        <v>54323</v>
      </c>
    </row>
    <row r="17" spans="1:30" ht="19.899999999999999" customHeight="1" x14ac:dyDescent="0.25">
      <c r="A17" s="54">
        <v>12</v>
      </c>
      <c r="B17" s="54">
        <v>12</v>
      </c>
      <c r="C17" s="54">
        <v>2</v>
      </c>
      <c r="D17" s="54">
        <v>4</v>
      </c>
      <c r="E17" s="54">
        <v>7</v>
      </c>
      <c r="F17" s="57">
        <v>270</v>
      </c>
      <c r="G17" s="61">
        <v>360</v>
      </c>
      <c r="H17" s="61">
        <v>1104</v>
      </c>
      <c r="I17" s="61">
        <f t="shared" si="0"/>
        <v>1532</v>
      </c>
      <c r="J17" s="57">
        <v>486</v>
      </c>
      <c r="K17" s="57">
        <v>567</v>
      </c>
      <c r="L17" s="57">
        <v>0</v>
      </c>
      <c r="M17" s="58" cm="1">
        <f t="array" ref="M17">SUM((J17:L17)+O17)</f>
        <v>1299</v>
      </c>
      <c r="N17" s="30">
        <v>68</v>
      </c>
      <c r="O17" s="30">
        <v>82</v>
      </c>
      <c r="P17" s="30">
        <v>0</v>
      </c>
      <c r="Q17" s="12">
        <f t="shared" si="1"/>
        <v>14</v>
      </c>
      <c r="R17" s="12">
        <f t="shared" si="2"/>
        <v>40766</v>
      </c>
      <c r="T17" s="120"/>
      <c r="U17" s="121"/>
      <c r="V17" s="37"/>
      <c r="W17" s="20"/>
    </row>
    <row r="18" spans="1:30" ht="19.899999999999999" customHeight="1" x14ac:dyDescent="0.25">
      <c r="A18" s="54">
        <v>13</v>
      </c>
      <c r="B18" s="54">
        <v>12</v>
      </c>
      <c r="C18" s="54">
        <v>2</v>
      </c>
      <c r="D18" s="54">
        <v>2</v>
      </c>
      <c r="E18" s="54">
        <v>9</v>
      </c>
      <c r="F18" s="57">
        <v>186</v>
      </c>
      <c r="G18" s="61">
        <v>1479</v>
      </c>
      <c r="H18" s="61">
        <v>103</v>
      </c>
      <c r="I18" s="61">
        <f t="shared" si="0"/>
        <v>1600</v>
      </c>
      <c r="J18" s="57">
        <v>480</v>
      </c>
      <c r="K18" s="57">
        <v>924</v>
      </c>
      <c r="L18" s="57">
        <v>0</v>
      </c>
      <c r="M18" s="58" cm="1">
        <f t="array" ref="M18">SUM((J18:L18)+O18)</f>
        <v>1404</v>
      </c>
      <c r="N18" s="30">
        <v>18</v>
      </c>
      <c r="O18" s="30">
        <v>0</v>
      </c>
      <c r="P18" s="30">
        <v>0</v>
      </c>
      <c r="Q18" s="12">
        <f t="shared" si="1"/>
        <v>14</v>
      </c>
      <c r="R18" s="12">
        <f t="shared" si="2"/>
        <v>39166</v>
      </c>
      <c r="T18" s="107" t="s">
        <v>2</v>
      </c>
      <c r="U18" s="108"/>
      <c r="V18" s="35"/>
      <c r="W18" s="31">
        <f>SUM(W16+W17)</f>
        <v>54323</v>
      </c>
      <c r="Z18" s="8"/>
      <c r="AA18" s="16"/>
      <c r="AC18" s="15"/>
      <c r="AD18" s="15"/>
    </row>
    <row r="19" spans="1:30" ht="19.899999999999999" customHeight="1" x14ac:dyDescent="0.25">
      <c r="A19" s="54">
        <v>14</v>
      </c>
      <c r="B19" s="54">
        <v>12</v>
      </c>
      <c r="C19" s="54">
        <v>1</v>
      </c>
      <c r="D19" s="54">
        <v>4</v>
      </c>
      <c r="E19" s="54">
        <v>7</v>
      </c>
      <c r="F19" s="57">
        <v>440</v>
      </c>
      <c r="G19" s="61">
        <v>1011</v>
      </c>
      <c r="H19" s="61">
        <v>0</v>
      </c>
      <c r="I19" s="61">
        <f t="shared" si="0"/>
        <v>1095</v>
      </c>
      <c r="J19" s="57">
        <v>504</v>
      </c>
      <c r="K19" s="57">
        <v>1028</v>
      </c>
      <c r="L19" s="57">
        <v>0</v>
      </c>
      <c r="M19" s="58" cm="1">
        <f t="array" ref="M19">SUM((J19:L19)+O19)</f>
        <v>2432</v>
      </c>
      <c r="N19" s="30">
        <v>84</v>
      </c>
      <c r="O19" s="30">
        <v>300</v>
      </c>
      <c r="P19" s="30">
        <v>0</v>
      </c>
      <c r="Q19" s="12">
        <f t="shared" si="1"/>
        <v>13</v>
      </c>
      <c r="R19" s="12">
        <f t="shared" si="2"/>
        <v>38071</v>
      </c>
      <c r="U19" s="16"/>
      <c r="V19" s="16"/>
      <c r="Z19" s="8"/>
      <c r="AC19" s="15"/>
    </row>
    <row r="20" spans="1:30" ht="19.899999999999999" customHeight="1" x14ac:dyDescent="0.25">
      <c r="A20" s="54">
        <v>15</v>
      </c>
      <c r="B20" s="54">
        <v>12</v>
      </c>
      <c r="C20" s="54">
        <v>2</v>
      </c>
      <c r="D20" s="54">
        <v>6</v>
      </c>
      <c r="E20" s="54">
        <v>5</v>
      </c>
      <c r="F20" s="57">
        <v>409</v>
      </c>
      <c r="G20" s="61">
        <v>970</v>
      </c>
      <c r="H20" s="61">
        <v>0</v>
      </c>
      <c r="I20" s="61">
        <f t="shared" si="0"/>
        <v>1056</v>
      </c>
      <c r="J20" s="57">
        <v>669</v>
      </c>
      <c r="K20" s="57">
        <v>696</v>
      </c>
      <c r="L20" s="57">
        <v>0</v>
      </c>
      <c r="M20" s="58" cm="1">
        <f t="array" ref="M20">SUM((J20:L20)+O20)</f>
        <v>1605</v>
      </c>
      <c r="N20" s="30">
        <v>86</v>
      </c>
      <c r="O20" s="30">
        <v>80</v>
      </c>
      <c r="P20" s="30">
        <v>0</v>
      </c>
      <c r="Q20" s="12">
        <f t="shared" si="1"/>
        <v>14</v>
      </c>
      <c r="R20" s="12">
        <f t="shared" si="2"/>
        <v>37015</v>
      </c>
      <c r="U20" s="16"/>
      <c r="V20" s="16"/>
      <c r="W20" s="16"/>
      <c r="Z20" s="8"/>
      <c r="AC20" s="15"/>
      <c r="AD20" s="15"/>
    </row>
    <row r="21" spans="1:30" ht="36" customHeight="1" x14ac:dyDescent="0.25">
      <c r="A21" s="54">
        <v>16</v>
      </c>
      <c r="B21" s="54">
        <v>12</v>
      </c>
      <c r="C21" s="54">
        <v>3</v>
      </c>
      <c r="D21" s="54">
        <v>3</v>
      </c>
      <c r="E21" s="54">
        <v>6</v>
      </c>
      <c r="F21" s="57">
        <v>266</v>
      </c>
      <c r="G21" s="61">
        <v>958</v>
      </c>
      <c r="H21" s="61">
        <v>0</v>
      </c>
      <c r="I21" s="61">
        <f t="shared" si="0"/>
        <v>971</v>
      </c>
      <c r="J21" s="57">
        <v>1180</v>
      </c>
      <c r="K21" s="57">
        <v>400</v>
      </c>
      <c r="L21" s="57">
        <v>0</v>
      </c>
      <c r="M21" s="58" cm="1">
        <f t="array" ref="M21">SUM((J21:L21)+O21)</f>
        <v>1730</v>
      </c>
      <c r="N21" s="30">
        <v>13</v>
      </c>
      <c r="O21" s="30">
        <v>50</v>
      </c>
      <c r="P21" s="30">
        <v>0</v>
      </c>
      <c r="Q21" s="12">
        <f t="shared" si="1"/>
        <v>15</v>
      </c>
      <c r="R21" s="12">
        <f t="shared" si="2"/>
        <v>36044</v>
      </c>
      <c r="T21" s="19" t="s">
        <v>22</v>
      </c>
      <c r="U21" s="43" t="s">
        <v>25</v>
      </c>
      <c r="V21" s="68" t="s">
        <v>11</v>
      </c>
      <c r="W21" s="43" t="s">
        <v>23</v>
      </c>
      <c r="X21" s="64" t="s">
        <v>24</v>
      </c>
      <c r="Y21" s="65" t="s">
        <v>52</v>
      </c>
      <c r="Z21" s="40" t="s">
        <v>28</v>
      </c>
      <c r="AA21" s="19" t="s">
        <v>26</v>
      </c>
      <c r="AB21" s="42" t="s">
        <v>27</v>
      </c>
      <c r="AC21" s="15"/>
      <c r="AD21" s="15"/>
    </row>
    <row r="22" spans="1:30" ht="19.899999999999999" customHeight="1" x14ac:dyDescent="0.25">
      <c r="A22" s="54">
        <v>17</v>
      </c>
      <c r="B22" s="54">
        <v>9</v>
      </c>
      <c r="C22" s="54">
        <v>4</v>
      </c>
      <c r="D22" s="54">
        <v>3</v>
      </c>
      <c r="E22" s="54">
        <v>7</v>
      </c>
      <c r="F22" s="57">
        <v>262</v>
      </c>
      <c r="G22" s="61">
        <v>968</v>
      </c>
      <c r="H22" s="61">
        <v>0</v>
      </c>
      <c r="I22" s="61">
        <f t="shared" si="0"/>
        <v>1012</v>
      </c>
      <c r="J22" s="57">
        <v>550</v>
      </c>
      <c r="K22" s="57">
        <v>300</v>
      </c>
      <c r="L22" s="57">
        <v>0</v>
      </c>
      <c r="M22" s="58" cm="1">
        <f t="array" ref="M22">SUM((J22:L22)+O22)</f>
        <v>1000</v>
      </c>
      <c r="N22" s="30">
        <v>44</v>
      </c>
      <c r="O22" s="30">
        <v>50</v>
      </c>
      <c r="P22" s="30">
        <v>0</v>
      </c>
      <c r="Q22" s="12">
        <f t="shared" si="1"/>
        <v>13</v>
      </c>
      <c r="R22" s="12">
        <f t="shared" si="2"/>
        <v>35032</v>
      </c>
      <c r="T22" s="18">
        <v>45078</v>
      </c>
      <c r="U22" s="12">
        <v>6760</v>
      </c>
      <c r="V22" s="2">
        <v>19</v>
      </c>
      <c r="W22" s="12">
        <v>1450</v>
      </c>
      <c r="X22" s="12">
        <v>0</v>
      </c>
      <c r="Y22" s="12">
        <v>0</v>
      </c>
      <c r="Z22" s="12">
        <f>SUM(W22+X22)</f>
        <v>1450</v>
      </c>
      <c r="AA22" s="12">
        <f>SUM(U22-Z22)</f>
        <v>5310</v>
      </c>
      <c r="AB22" s="12">
        <f t="shared" ref="AB22:AB30" si="3">SUM(AA22+X22)</f>
        <v>5310</v>
      </c>
      <c r="AC22" s="15"/>
      <c r="AD22" s="15"/>
    </row>
    <row r="23" spans="1:30" ht="19.899999999999999" customHeight="1" x14ac:dyDescent="0.25">
      <c r="A23" s="54">
        <v>18</v>
      </c>
      <c r="B23" s="54">
        <v>8</v>
      </c>
      <c r="C23" s="54">
        <v>3</v>
      </c>
      <c r="D23" s="54">
        <v>3</v>
      </c>
      <c r="E23" s="54">
        <v>7</v>
      </c>
      <c r="F23" s="57">
        <v>389</v>
      </c>
      <c r="G23" s="61">
        <v>1136</v>
      </c>
      <c r="H23" s="61">
        <v>0</v>
      </c>
      <c r="I23" s="61">
        <f t="shared" si="0"/>
        <v>1188</v>
      </c>
      <c r="J23" s="57">
        <v>720</v>
      </c>
      <c r="K23" s="57">
        <v>0</v>
      </c>
      <c r="L23" s="57">
        <v>0</v>
      </c>
      <c r="M23" s="58" cm="1">
        <f t="array" ref="M23">SUM((J23:L23)+O23)</f>
        <v>720</v>
      </c>
      <c r="N23" s="30">
        <v>52</v>
      </c>
      <c r="O23" s="30">
        <v>0</v>
      </c>
      <c r="P23" s="30">
        <v>0</v>
      </c>
      <c r="Q23" s="12">
        <f t="shared" si="1"/>
        <v>11</v>
      </c>
      <c r="R23" s="12">
        <f t="shared" si="2"/>
        <v>33844</v>
      </c>
      <c r="T23" s="18">
        <v>45079</v>
      </c>
      <c r="U23" s="12">
        <v>4110</v>
      </c>
      <c r="V23" s="2">
        <v>23</v>
      </c>
      <c r="W23" s="12">
        <v>300</v>
      </c>
      <c r="X23" s="12">
        <v>0</v>
      </c>
      <c r="Y23" s="12">
        <v>0</v>
      </c>
      <c r="Z23" s="12">
        <f t="shared" ref="Z23:Z30" si="4">SUM(W23+X23)</f>
        <v>300</v>
      </c>
      <c r="AA23" s="12">
        <f>SUM(U23-Z23)</f>
        <v>3810</v>
      </c>
      <c r="AB23" s="12">
        <f t="shared" si="3"/>
        <v>3810</v>
      </c>
      <c r="AC23" s="15"/>
      <c r="AD23" s="15"/>
    </row>
    <row r="24" spans="1:30" ht="19.899999999999999" customHeight="1" x14ac:dyDescent="0.25">
      <c r="A24" s="54">
        <v>19</v>
      </c>
      <c r="B24" s="54">
        <v>8</v>
      </c>
      <c r="C24" s="54">
        <v>4</v>
      </c>
      <c r="D24" s="54">
        <v>3</v>
      </c>
      <c r="E24" s="54">
        <v>7</v>
      </c>
      <c r="F24" s="57">
        <v>317</v>
      </c>
      <c r="G24" s="61">
        <v>1280</v>
      </c>
      <c r="H24" s="61">
        <v>0</v>
      </c>
      <c r="I24" s="61">
        <f t="shared" si="0"/>
        <v>1395</v>
      </c>
      <c r="J24" s="57">
        <v>580</v>
      </c>
      <c r="K24" s="57">
        <v>0</v>
      </c>
      <c r="L24" s="57">
        <v>0</v>
      </c>
      <c r="M24" s="58" cm="1">
        <f t="array" ref="M24">SUM((J24:L24)+O24)</f>
        <v>580</v>
      </c>
      <c r="N24" s="30">
        <v>115</v>
      </c>
      <c r="O24" s="30">
        <v>0</v>
      </c>
      <c r="P24" s="30">
        <v>0</v>
      </c>
      <c r="Q24" s="12">
        <f t="shared" si="1"/>
        <v>12</v>
      </c>
      <c r="R24" s="12">
        <f t="shared" si="2"/>
        <v>32449</v>
      </c>
      <c r="T24" s="18" t="s">
        <v>50</v>
      </c>
      <c r="U24" s="12">
        <v>6935</v>
      </c>
      <c r="V24" s="2">
        <v>22</v>
      </c>
      <c r="W24" s="12">
        <v>1910</v>
      </c>
      <c r="X24" s="12">
        <v>1175</v>
      </c>
      <c r="Y24" s="12">
        <v>4</v>
      </c>
      <c r="Z24" s="12">
        <f t="shared" si="4"/>
        <v>3085</v>
      </c>
      <c r="AA24" s="12">
        <f t="shared" ref="AA24:AA30" si="5">SUM(U24-Z24)</f>
        <v>3850</v>
      </c>
      <c r="AB24" s="12">
        <f t="shared" si="3"/>
        <v>5025</v>
      </c>
      <c r="AC24" s="15"/>
      <c r="AD24" s="15"/>
    </row>
    <row r="25" spans="1:30" ht="19.899999999999999" customHeight="1" x14ac:dyDescent="0.25">
      <c r="A25" s="54">
        <v>20</v>
      </c>
      <c r="B25" s="54">
        <v>9</v>
      </c>
      <c r="C25" s="54">
        <v>1</v>
      </c>
      <c r="D25" s="54">
        <v>3</v>
      </c>
      <c r="E25" s="54">
        <v>8</v>
      </c>
      <c r="F25" s="57">
        <v>312</v>
      </c>
      <c r="G25" s="61">
        <v>1841</v>
      </c>
      <c r="H25" s="61">
        <v>0</v>
      </c>
      <c r="I25" s="61">
        <f t="shared" si="0"/>
        <v>1856</v>
      </c>
      <c r="J25" s="57">
        <v>50</v>
      </c>
      <c r="K25" s="57">
        <v>0</v>
      </c>
      <c r="L25" s="57">
        <v>0</v>
      </c>
      <c r="M25" s="58" cm="1">
        <f t="array" ref="M25">SUM((J25:L25)+O25)</f>
        <v>50</v>
      </c>
      <c r="N25" s="30">
        <v>15</v>
      </c>
      <c r="O25" s="30">
        <v>0</v>
      </c>
      <c r="P25" s="30">
        <v>115</v>
      </c>
      <c r="Q25" s="12">
        <f t="shared" si="1"/>
        <v>10</v>
      </c>
      <c r="R25" s="12">
        <f t="shared" si="2"/>
        <v>30593</v>
      </c>
      <c r="T25" s="18" t="s">
        <v>51</v>
      </c>
      <c r="U25" s="12">
        <v>6690</v>
      </c>
      <c r="V25" s="2">
        <v>18</v>
      </c>
      <c r="W25" s="12">
        <v>1750</v>
      </c>
      <c r="X25" s="12">
        <v>0</v>
      </c>
      <c r="Y25" s="12">
        <v>0</v>
      </c>
      <c r="Z25" s="12">
        <f t="shared" si="4"/>
        <v>1750</v>
      </c>
      <c r="AA25" s="12">
        <f t="shared" si="5"/>
        <v>4940</v>
      </c>
      <c r="AB25" s="12">
        <f t="shared" si="3"/>
        <v>4940</v>
      </c>
      <c r="AC25" s="15"/>
    </row>
    <row r="26" spans="1:30" ht="19.899999999999999" customHeight="1" x14ac:dyDescent="0.25">
      <c r="A26" s="54">
        <v>21</v>
      </c>
      <c r="B26" s="54">
        <v>9</v>
      </c>
      <c r="C26" s="54">
        <v>4</v>
      </c>
      <c r="D26" s="54">
        <v>3</v>
      </c>
      <c r="E26" s="54">
        <v>6</v>
      </c>
      <c r="F26" s="57">
        <v>285</v>
      </c>
      <c r="G26" s="61">
        <v>1248</v>
      </c>
      <c r="H26" s="61">
        <v>0</v>
      </c>
      <c r="I26" s="61">
        <f t="shared" si="0"/>
        <v>1278</v>
      </c>
      <c r="J26" s="57">
        <v>270</v>
      </c>
      <c r="K26" s="57">
        <v>544</v>
      </c>
      <c r="L26" s="57">
        <v>0</v>
      </c>
      <c r="M26" s="58" cm="1">
        <f t="array" ref="M26">SUM((J26:L26)+O26)</f>
        <v>814</v>
      </c>
      <c r="N26" s="30">
        <v>30</v>
      </c>
      <c r="O26" s="30">
        <v>0</v>
      </c>
      <c r="P26" s="30">
        <v>80</v>
      </c>
      <c r="Q26" s="12">
        <f t="shared" si="1"/>
        <v>13</v>
      </c>
      <c r="R26" s="12">
        <f t="shared" si="2"/>
        <v>29315</v>
      </c>
      <c r="T26" s="18">
        <v>45092</v>
      </c>
      <c r="U26" s="12">
        <v>5900</v>
      </c>
      <c r="V26" s="12">
        <v>22</v>
      </c>
      <c r="W26" s="12">
        <v>1000</v>
      </c>
      <c r="X26" s="12">
        <v>260</v>
      </c>
      <c r="Y26" s="12">
        <v>1</v>
      </c>
      <c r="Z26" s="12">
        <f t="shared" si="4"/>
        <v>1260</v>
      </c>
      <c r="AA26" s="12">
        <f t="shared" si="5"/>
        <v>4640</v>
      </c>
      <c r="AB26" s="12">
        <f t="shared" si="3"/>
        <v>4900</v>
      </c>
      <c r="AC26" s="15"/>
    </row>
    <row r="27" spans="1:30" ht="19.899999999999999" customHeight="1" x14ac:dyDescent="0.25">
      <c r="A27" s="54">
        <v>22</v>
      </c>
      <c r="B27" s="54">
        <v>10</v>
      </c>
      <c r="C27" s="54">
        <v>3</v>
      </c>
      <c r="D27" s="54">
        <v>2</v>
      </c>
      <c r="E27" s="54">
        <v>6</v>
      </c>
      <c r="F27" s="57">
        <v>220</v>
      </c>
      <c r="G27" s="61">
        <v>916</v>
      </c>
      <c r="H27" s="61">
        <v>0</v>
      </c>
      <c r="I27" s="61">
        <f t="shared" si="0"/>
        <v>916</v>
      </c>
      <c r="J27" s="57">
        <v>90</v>
      </c>
      <c r="K27" s="57">
        <v>1056</v>
      </c>
      <c r="L27" s="57">
        <v>0</v>
      </c>
      <c r="M27" s="58" cm="1">
        <f t="array" ref="M27">SUM((J27:L27)+O27)</f>
        <v>1146</v>
      </c>
      <c r="N27" s="30">
        <v>0</v>
      </c>
      <c r="O27" s="30">
        <v>0</v>
      </c>
      <c r="P27" s="30">
        <v>85</v>
      </c>
      <c r="Q27" s="12">
        <f t="shared" si="1"/>
        <v>13</v>
      </c>
      <c r="R27" s="12">
        <f t="shared" si="2"/>
        <v>28399</v>
      </c>
      <c r="T27" s="18">
        <v>45093</v>
      </c>
      <c r="U27" s="12">
        <v>4470</v>
      </c>
      <c r="V27" s="12">
        <v>29</v>
      </c>
      <c r="W27" s="12">
        <v>320</v>
      </c>
      <c r="X27" s="12">
        <v>150</v>
      </c>
      <c r="Y27" s="12">
        <v>1</v>
      </c>
      <c r="Z27" s="12">
        <f t="shared" si="4"/>
        <v>470</v>
      </c>
      <c r="AA27" s="12">
        <f t="shared" si="5"/>
        <v>4000</v>
      </c>
      <c r="AB27" s="12">
        <f t="shared" si="3"/>
        <v>4150</v>
      </c>
      <c r="AC27" s="15"/>
      <c r="AD27" s="15"/>
    </row>
    <row r="28" spans="1:30" ht="19.899999999999999" customHeight="1" x14ac:dyDescent="0.25">
      <c r="A28" s="54">
        <v>23</v>
      </c>
      <c r="B28" s="54">
        <v>12</v>
      </c>
      <c r="C28" s="54">
        <v>3</v>
      </c>
      <c r="D28" s="54">
        <v>2</v>
      </c>
      <c r="E28" s="54">
        <v>6</v>
      </c>
      <c r="F28" s="57">
        <v>248</v>
      </c>
      <c r="G28" s="61">
        <v>942</v>
      </c>
      <c r="H28" s="61">
        <v>0</v>
      </c>
      <c r="I28" s="61">
        <f t="shared" si="0"/>
        <v>957</v>
      </c>
      <c r="J28" s="57">
        <v>590</v>
      </c>
      <c r="K28" s="57">
        <v>1168</v>
      </c>
      <c r="L28" s="57">
        <v>0</v>
      </c>
      <c r="M28" s="58" cm="1">
        <f t="array" ref="M28">SUM((J28:L28)+O28)</f>
        <v>1758</v>
      </c>
      <c r="N28" s="30">
        <v>15</v>
      </c>
      <c r="O28" s="30">
        <v>0</v>
      </c>
      <c r="P28" s="30">
        <v>0</v>
      </c>
      <c r="Q28" s="12">
        <f t="shared" si="1"/>
        <v>15</v>
      </c>
      <c r="R28" s="12">
        <f t="shared" si="2"/>
        <v>27442</v>
      </c>
      <c r="T28" s="18">
        <v>45099</v>
      </c>
      <c r="U28" s="12">
        <v>6410</v>
      </c>
      <c r="V28" s="12">
        <v>23</v>
      </c>
      <c r="W28" s="12">
        <v>600</v>
      </c>
      <c r="X28" s="12">
        <v>300</v>
      </c>
      <c r="Y28" s="12">
        <v>1</v>
      </c>
      <c r="Z28" s="12">
        <f t="shared" si="4"/>
        <v>900</v>
      </c>
      <c r="AA28" s="12">
        <f t="shared" si="5"/>
        <v>5510</v>
      </c>
      <c r="AB28" s="12">
        <f t="shared" si="3"/>
        <v>5810</v>
      </c>
      <c r="AC28" s="15"/>
      <c r="AD28" s="15"/>
    </row>
    <row r="29" spans="1:30" ht="19.899999999999999" customHeight="1" x14ac:dyDescent="0.25">
      <c r="A29" s="54">
        <v>24</v>
      </c>
      <c r="B29" s="54">
        <v>12</v>
      </c>
      <c r="C29" s="54">
        <v>2</v>
      </c>
      <c r="D29" s="54">
        <v>3</v>
      </c>
      <c r="E29" s="54">
        <v>7</v>
      </c>
      <c r="F29" s="57">
        <v>254</v>
      </c>
      <c r="G29" s="61">
        <v>1460</v>
      </c>
      <c r="H29" s="61">
        <v>0</v>
      </c>
      <c r="I29" s="61">
        <f t="shared" si="0"/>
        <v>1460</v>
      </c>
      <c r="J29" s="57">
        <v>440</v>
      </c>
      <c r="K29" s="57">
        <v>1012</v>
      </c>
      <c r="L29" s="57">
        <v>0</v>
      </c>
      <c r="M29" s="58" cm="1">
        <f t="array" ref="M29">SUM((J29:L29)+O29)</f>
        <v>1452</v>
      </c>
      <c r="N29" s="30">
        <v>0</v>
      </c>
      <c r="O29" s="30">
        <v>0</v>
      </c>
      <c r="P29" s="30">
        <v>85</v>
      </c>
      <c r="Q29" s="12">
        <f t="shared" si="1"/>
        <v>14</v>
      </c>
      <c r="R29" s="12">
        <f t="shared" si="2"/>
        <v>25982</v>
      </c>
      <c r="T29" s="18">
        <v>45100</v>
      </c>
      <c r="U29" s="12">
        <v>4130</v>
      </c>
      <c r="V29" s="12">
        <v>27</v>
      </c>
      <c r="W29" s="12">
        <v>550</v>
      </c>
      <c r="X29" s="12">
        <v>160</v>
      </c>
      <c r="Y29" s="12">
        <v>1</v>
      </c>
      <c r="Z29" s="12">
        <f t="shared" si="4"/>
        <v>710</v>
      </c>
      <c r="AA29" s="12">
        <f t="shared" si="5"/>
        <v>3420</v>
      </c>
      <c r="AB29" s="12">
        <f t="shared" si="3"/>
        <v>3580</v>
      </c>
    </row>
    <row r="30" spans="1:30" ht="19.899999999999999" customHeight="1" x14ac:dyDescent="0.25">
      <c r="A30" s="54">
        <v>25</v>
      </c>
      <c r="B30" s="54">
        <v>13</v>
      </c>
      <c r="C30" s="54">
        <v>1</v>
      </c>
      <c r="D30" s="54">
        <v>2</v>
      </c>
      <c r="E30" s="54">
        <v>5</v>
      </c>
      <c r="F30" s="57">
        <v>274</v>
      </c>
      <c r="G30" s="61">
        <v>1014</v>
      </c>
      <c r="H30" s="61">
        <v>0</v>
      </c>
      <c r="I30" s="61">
        <f t="shared" si="0"/>
        <v>1068</v>
      </c>
      <c r="J30" s="57">
        <v>912</v>
      </c>
      <c r="K30" s="57">
        <v>1448</v>
      </c>
      <c r="L30" s="57">
        <v>0</v>
      </c>
      <c r="M30" s="58" cm="1">
        <f t="array" ref="M30">SUM((J30:L30)+O30)</f>
        <v>2360</v>
      </c>
      <c r="N30" s="30">
        <v>54</v>
      </c>
      <c r="O30" s="30">
        <v>0</v>
      </c>
      <c r="P30" s="30">
        <v>90</v>
      </c>
      <c r="Q30" s="12">
        <f t="shared" si="1"/>
        <v>14</v>
      </c>
      <c r="R30" s="12">
        <f t="shared" si="2"/>
        <v>24914</v>
      </c>
      <c r="T30" s="18">
        <v>45105</v>
      </c>
      <c r="U30" s="12">
        <v>3490</v>
      </c>
      <c r="V30" s="12">
        <v>24</v>
      </c>
      <c r="W30" s="12">
        <v>0</v>
      </c>
      <c r="X30" s="12">
        <v>130</v>
      </c>
      <c r="Y30" s="12">
        <v>1</v>
      </c>
      <c r="Z30" s="12">
        <f t="shared" si="4"/>
        <v>130</v>
      </c>
      <c r="AA30" s="12">
        <f t="shared" si="5"/>
        <v>3360</v>
      </c>
      <c r="AB30" s="12">
        <f t="shared" si="3"/>
        <v>3490</v>
      </c>
    </row>
    <row r="31" spans="1:30" ht="19.899999999999999" customHeight="1" x14ac:dyDescent="0.25">
      <c r="A31" s="54">
        <v>26</v>
      </c>
      <c r="B31" s="54">
        <v>14</v>
      </c>
      <c r="C31" s="54">
        <v>0</v>
      </c>
      <c r="D31" s="54">
        <v>2</v>
      </c>
      <c r="E31" s="54">
        <v>6</v>
      </c>
      <c r="F31" s="57">
        <v>210</v>
      </c>
      <c r="G31" s="61">
        <v>1245</v>
      </c>
      <c r="H31" s="61">
        <v>0</v>
      </c>
      <c r="I31" s="61">
        <f t="shared" si="0"/>
        <v>1285</v>
      </c>
      <c r="J31" s="57">
        <v>55</v>
      </c>
      <c r="K31" s="57">
        <v>1488</v>
      </c>
      <c r="L31" s="57">
        <v>0</v>
      </c>
      <c r="M31" s="58" cm="1">
        <f t="array" ref="M31">SUM((J31:L31)+O31)</f>
        <v>2038</v>
      </c>
      <c r="N31" s="30">
        <v>40</v>
      </c>
      <c r="O31" s="30">
        <v>165</v>
      </c>
      <c r="P31" s="30">
        <v>0</v>
      </c>
      <c r="Q31" s="12">
        <f t="shared" si="1"/>
        <v>14</v>
      </c>
      <c r="R31" s="12">
        <f t="shared" si="2"/>
        <v>23629</v>
      </c>
      <c r="T31" s="18">
        <v>45106</v>
      </c>
      <c r="U31" s="12">
        <v>5820</v>
      </c>
      <c r="V31" s="12">
        <v>22</v>
      </c>
      <c r="W31" s="12">
        <v>700</v>
      </c>
      <c r="X31" s="12">
        <v>0</v>
      </c>
      <c r="Y31" s="12">
        <v>0</v>
      </c>
      <c r="Z31" s="12">
        <f t="shared" ref="Z31" si="6">SUM(W31+X31)</f>
        <v>700</v>
      </c>
      <c r="AA31" s="12">
        <f t="shared" ref="AA31" si="7">SUM(U31-Z31)</f>
        <v>5120</v>
      </c>
      <c r="AB31" s="12">
        <f t="shared" ref="AB31" si="8">SUM(AA31+X31)</f>
        <v>5120</v>
      </c>
    </row>
    <row r="32" spans="1:30" ht="19.899999999999999" customHeight="1" x14ac:dyDescent="0.25">
      <c r="A32" s="54">
        <v>27</v>
      </c>
      <c r="B32" s="54">
        <v>12</v>
      </c>
      <c r="C32" s="54">
        <v>2</v>
      </c>
      <c r="D32" s="54">
        <v>2</v>
      </c>
      <c r="E32" s="54">
        <v>6</v>
      </c>
      <c r="F32" s="57">
        <v>155</v>
      </c>
      <c r="G32" s="61">
        <v>1480</v>
      </c>
      <c r="H32" s="61">
        <v>0</v>
      </c>
      <c r="I32" s="61">
        <f t="shared" si="0"/>
        <v>1483</v>
      </c>
      <c r="J32" s="57">
        <v>30</v>
      </c>
      <c r="K32" s="57">
        <v>782</v>
      </c>
      <c r="L32" s="57">
        <v>0</v>
      </c>
      <c r="M32" s="58" cm="1">
        <f t="array" ref="M32">SUM((J32:L32)+O32)</f>
        <v>812</v>
      </c>
      <c r="N32" s="30">
        <v>3</v>
      </c>
      <c r="O32" s="30">
        <v>0</v>
      </c>
      <c r="P32" s="30">
        <v>0</v>
      </c>
      <c r="Q32" s="12">
        <f t="shared" si="1"/>
        <v>14</v>
      </c>
      <c r="R32" s="12">
        <f t="shared" si="2"/>
        <v>22146</v>
      </c>
      <c r="T32" s="41" t="s">
        <v>2</v>
      </c>
      <c r="U32" s="31">
        <f>SUM(U22:U31)</f>
        <v>54715</v>
      </c>
      <c r="V32" s="31">
        <f>SUM(V22:V31)</f>
        <v>229</v>
      </c>
      <c r="W32" s="31">
        <f>SUM(W22:W31)</f>
        <v>8580</v>
      </c>
      <c r="X32" s="31">
        <f>SUM(X22:X31)</f>
        <v>2175</v>
      </c>
      <c r="Y32" s="31">
        <f>SUM(Y22:Y31)</f>
        <v>9</v>
      </c>
      <c r="Z32" s="31">
        <f t="shared" ref="Z32:AB32" si="9">SUM(Z22:Z31)</f>
        <v>10755</v>
      </c>
      <c r="AA32" s="31">
        <f t="shared" si="9"/>
        <v>43960</v>
      </c>
      <c r="AB32" s="31">
        <f t="shared" si="9"/>
        <v>46135</v>
      </c>
    </row>
    <row r="33" spans="1:30" ht="19.899999999999999" customHeight="1" x14ac:dyDescent="0.25">
      <c r="A33" s="54">
        <v>28</v>
      </c>
      <c r="B33" s="54">
        <v>12</v>
      </c>
      <c r="C33" s="54">
        <v>1</v>
      </c>
      <c r="D33" s="54">
        <v>3</v>
      </c>
      <c r="E33" s="54">
        <v>6</v>
      </c>
      <c r="F33" s="57">
        <v>235</v>
      </c>
      <c r="G33" s="61">
        <v>1213</v>
      </c>
      <c r="H33" s="61">
        <v>0</v>
      </c>
      <c r="I33" s="61">
        <f t="shared" si="0"/>
        <v>1258</v>
      </c>
      <c r="J33" s="57">
        <v>0</v>
      </c>
      <c r="K33" s="57">
        <v>1816</v>
      </c>
      <c r="L33" s="57">
        <v>0</v>
      </c>
      <c r="M33" s="58" cm="1">
        <f t="array" ref="M33">SUM((J33:L33)+O33)</f>
        <v>1816</v>
      </c>
      <c r="N33" s="30">
        <v>45</v>
      </c>
      <c r="O33" s="30">
        <v>0</v>
      </c>
      <c r="P33" s="30">
        <v>0</v>
      </c>
      <c r="Q33" s="12">
        <f t="shared" si="1"/>
        <v>13</v>
      </c>
      <c r="R33" s="12">
        <f t="shared" si="2"/>
        <v>20888</v>
      </c>
      <c r="U33" s="16"/>
      <c r="V33" s="16"/>
    </row>
    <row r="34" spans="1:30" ht="19.899999999999999" customHeight="1" x14ac:dyDescent="0.25">
      <c r="A34" s="54">
        <v>29</v>
      </c>
      <c r="B34" s="54">
        <v>11</v>
      </c>
      <c r="C34" s="54">
        <v>6</v>
      </c>
      <c r="D34" s="54">
        <v>4</v>
      </c>
      <c r="E34" s="54">
        <v>2</v>
      </c>
      <c r="F34" s="57">
        <v>229</v>
      </c>
      <c r="G34" s="61">
        <v>440</v>
      </c>
      <c r="H34" s="61">
        <v>0</v>
      </c>
      <c r="I34" s="61">
        <f t="shared" si="0"/>
        <v>440</v>
      </c>
      <c r="J34" s="57">
        <v>60</v>
      </c>
      <c r="K34" s="57">
        <v>2528</v>
      </c>
      <c r="L34" s="57">
        <v>0</v>
      </c>
      <c r="M34" s="58" cm="1">
        <f t="array" ref="M34">SUM((J34:L34)+O34)</f>
        <v>2588</v>
      </c>
      <c r="N34" s="30">
        <v>0</v>
      </c>
      <c r="O34" s="30">
        <v>0</v>
      </c>
      <c r="P34" s="30">
        <v>0</v>
      </c>
      <c r="Q34" s="12">
        <f t="shared" si="1"/>
        <v>17</v>
      </c>
      <c r="R34" s="12">
        <f t="shared" si="2"/>
        <v>20448</v>
      </c>
      <c r="U34" s="16"/>
      <c r="V34" s="16"/>
    </row>
    <row r="35" spans="1:30" s="13" customFormat="1" ht="19.899999999999999" customHeight="1" x14ac:dyDescent="0.25">
      <c r="A35" s="54">
        <v>30</v>
      </c>
      <c r="B35" s="54">
        <v>10</v>
      </c>
      <c r="C35" s="54">
        <v>4</v>
      </c>
      <c r="D35" s="54">
        <v>2</v>
      </c>
      <c r="E35" s="54">
        <v>1</v>
      </c>
      <c r="F35" s="57">
        <v>190</v>
      </c>
      <c r="G35" s="61">
        <v>328</v>
      </c>
      <c r="H35" s="61">
        <v>0</v>
      </c>
      <c r="I35" s="61">
        <f t="shared" si="0"/>
        <v>358</v>
      </c>
      <c r="J35" s="57">
        <v>1710</v>
      </c>
      <c r="K35" s="57">
        <v>1663</v>
      </c>
      <c r="L35" s="57">
        <v>0</v>
      </c>
      <c r="M35" s="58" cm="1">
        <f t="array" ref="M35">SUM((J35:L35)+O35)</f>
        <v>3682</v>
      </c>
      <c r="N35" s="30">
        <v>30</v>
      </c>
      <c r="O35" s="30">
        <v>103</v>
      </c>
      <c r="P35" s="30">
        <v>0</v>
      </c>
      <c r="Q35" s="12">
        <f t="shared" si="1"/>
        <v>14</v>
      </c>
      <c r="R35" s="12">
        <f t="shared" si="2"/>
        <v>20090</v>
      </c>
      <c r="S35"/>
      <c r="U35" s="16"/>
      <c r="V35" s="16"/>
      <c r="X35"/>
      <c r="Y35" s="4"/>
      <c r="Z35" s="4"/>
      <c r="AB35" s="4"/>
      <c r="AC35" s="4"/>
      <c r="AD35" s="4"/>
    </row>
    <row r="36" spans="1:30" s="13" customFormat="1" ht="19.899999999999999" customHeight="1" x14ac:dyDescent="0.25">
      <c r="A36" s="25" t="s">
        <v>2</v>
      </c>
      <c r="B36" s="25">
        <f t="shared" ref="B36:Q36" si="10">SUM(B6:B35)</f>
        <v>323</v>
      </c>
      <c r="C36" s="25">
        <f t="shared" si="10"/>
        <v>71</v>
      </c>
      <c r="D36" s="25">
        <f t="shared" si="10"/>
        <v>82</v>
      </c>
      <c r="E36" s="25">
        <f t="shared" si="10"/>
        <v>177</v>
      </c>
      <c r="F36" s="25">
        <f t="shared" si="10"/>
        <v>6948</v>
      </c>
      <c r="G36" s="25">
        <f t="shared" si="10"/>
        <v>23816</v>
      </c>
      <c r="H36" s="25">
        <f t="shared" si="10"/>
        <v>9179</v>
      </c>
      <c r="I36" s="25">
        <f t="shared" si="10"/>
        <v>34233</v>
      </c>
      <c r="J36" s="25">
        <f t="shared" si="10"/>
        <v>17467</v>
      </c>
      <c r="K36" s="25">
        <f t="shared" si="10"/>
        <v>22028</v>
      </c>
      <c r="L36" s="25">
        <f t="shared" si="10"/>
        <v>384</v>
      </c>
      <c r="M36" s="25">
        <f t="shared" si="10"/>
        <v>42771</v>
      </c>
      <c r="N36" s="25">
        <f t="shared" si="10"/>
        <v>1238</v>
      </c>
      <c r="O36" s="25">
        <f t="shared" si="10"/>
        <v>964</v>
      </c>
      <c r="P36" s="25">
        <f t="shared" si="10"/>
        <v>455</v>
      </c>
      <c r="Q36" s="25">
        <f t="shared" si="10"/>
        <v>394</v>
      </c>
      <c r="R36" s="26"/>
      <c r="S36"/>
      <c r="U36" s="70">
        <v>20090</v>
      </c>
      <c r="V36" s="122"/>
      <c r="W36" s="122"/>
      <c r="X36" s="122"/>
      <c r="Y36" s="15"/>
      <c r="Z36" s="4"/>
      <c r="AB36" s="4"/>
      <c r="AC36" s="4"/>
      <c r="AD36" s="4"/>
    </row>
    <row r="37" spans="1:30" s="13" customFormat="1" x14ac:dyDescent="0.25">
      <c r="A37" s="4"/>
      <c r="B37" s="4"/>
      <c r="C37" s="4"/>
      <c r="D37" s="4"/>
      <c r="E37" s="4"/>
      <c r="F37" s="4"/>
      <c r="G37" s="24"/>
      <c r="H37" s="24"/>
      <c r="I37" s="24"/>
      <c r="J37" s="4"/>
      <c r="K37" s="4"/>
      <c r="L37" s="4"/>
      <c r="M37" s="24"/>
      <c r="N37" s="24"/>
      <c r="O37" s="24"/>
      <c r="P37" s="24"/>
      <c r="Q37" s="24"/>
      <c r="R37" s="8"/>
      <c r="S37"/>
      <c r="U37" s="16"/>
      <c r="V37" s="16"/>
      <c r="X37"/>
      <c r="Y37" s="4"/>
      <c r="Z37" s="4"/>
      <c r="AB37" s="4"/>
      <c r="AC37" s="4"/>
      <c r="AD37" s="4"/>
    </row>
    <row r="38" spans="1:30" s="13" customFormat="1" x14ac:dyDescent="0.25">
      <c r="A38" s="4"/>
      <c r="B38" s="4"/>
      <c r="C38" s="4"/>
      <c r="D38" s="4"/>
      <c r="E38" s="4"/>
      <c r="F38" s="4"/>
      <c r="G38" s="24"/>
      <c r="H38" s="24"/>
      <c r="I38" s="24"/>
      <c r="J38" s="4"/>
      <c r="K38" s="4"/>
      <c r="L38" s="4"/>
      <c r="M38" s="24"/>
      <c r="N38" s="24"/>
      <c r="O38" s="24"/>
      <c r="P38" s="24"/>
      <c r="Q38" s="24"/>
      <c r="R38" s="8"/>
      <c r="S38"/>
      <c r="U38" s="16"/>
      <c r="V38" s="16"/>
      <c r="X38"/>
      <c r="Y38" s="4"/>
      <c r="Z38" s="4"/>
      <c r="AB38" s="4"/>
      <c r="AC38" s="4"/>
      <c r="AD38" s="4"/>
    </row>
    <row r="39" spans="1:30" s="13" customFormat="1" x14ac:dyDescent="0.25">
      <c r="A39" s="4"/>
      <c r="B39" s="4"/>
      <c r="C39" s="4"/>
      <c r="D39" s="4"/>
      <c r="E39" s="4"/>
      <c r="F39" s="4"/>
      <c r="G39" s="24"/>
      <c r="H39" s="24"/>
      <c r="I39" s="24"/>
      <c r="J39" s="4"/>
      <c r="K39" s="4"/>
      <c r="L39" s="4"/>
      <c r="M39" s="24"/>
      <c r="N39" s="24"/>
      <c r="O39" s="24"/>
      <c r="P39" s="24"/>
      <c r="Q39" s="24"/>
      <c r="R39" s="8"/>
      <c r="S39"/>
      <c r="U39" s="16"/>
      <c r="V39" s="16"/>
      <c r="X39"/>
      <c r="Y39" s="4"/>
      <c r="Z39" s="4"/>
      <c r="AB39" s="4"/>
      <c r="AC39" s="4"/>
      <c r="AD39" s="4"/>
    </row>
    <row r="40" spans="1:30" s="13" customFormat="1" x14ac:dyDescent="0.25">
      <c r="A40" s="4"/>
      <c r="B40" s="4"/>
      <c r="C40" s="4"/>
      <c r="D40" s="4"/>
      <c r="E40" s="4"/>
      <c r="F40" s="4"/>
      <c r="G40" s="24"/>
      <c r="H40" s="24"/>
      <c r="I40" s="24"/>
      <c r="J40" s="4"/>
      <c r="K40" s="4"/>
      <c r="L40" s="4"/>
      <c r="M40" s="24"/>
      <c r="N40" s="24"/>
      <c r="O40" s="24"/>
      <c r="P40" s="24"/>
      <c r="Q40" s="24"/>
      <c r="R40" s="8"/>
      <c r="S40"/>
      <c r="U40" s="16"/>
      <c r="V40" s="16"/>
      <c r="X40"/>
      <c r="Y40" s="4"/>
      <c r="Z40" s="4"/>
      <c r="AB40" s="4"/>
      <c r="AC40" s="4"/>
      <c r="AD40" s="4"/>
    </row>
  </sheetData>
  <mergeCells count="14">
    <mergeCell ref="V36:X36"/>
    <mergeCell ref="T17:U17"/>
    <mergeCell ref="T18:U18"/>
    <mergeCell ref="A2:Y2"/>
    <mergeCell ref="Z2:AA2"/>
    <mergeCell ref="A3:R3"/>
    <mergeCell ref="T16:U16"/>
    <mergeCell ref="T6:V6"/>
    <mergeCell ref="A4:E4"/>
    <mergeCell ref="N4:P4"/>
    <mergeCell ref="T3:W4"/>
    <mergeCell ref="Q4:R4"/>
    <mergeCell ref="Y3:AA4"/>
    <mergeCell ref="G4:M4"/>
  </mergeCells>
  <phoneticPr fontId="1" type="noConversion"/>
  <pageMargins left="0" right="0.11811023622047245" top="0" bottom="0" header="0.31496062992125984" footer="0.31496062992125984"/>
  <pageSetup paperSize="9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3"/>
  <sheetViews>
    <sheetView topLeftCell="D19" zoomScale="90" zoomScaleNormal="90" workbookViewId="0">
      <selection activeCell="Z40" sqref="Z40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6.140625" style="4" bestFit="1" customWidth="1"/>
    <col min="7" max="7" width="7.28515625" style="24" bestFit="1" customWidth="1"/>
    <col min="8" max="8" width="6.28515625" style="24" customWidth="1"/>
    <col min="9" max="9" width="7.28515625" style="24" customWidth="1"/>
    <col min="10" max="11" width="7.28515625" style="4" bestFit="1" customWidth="1"/>
    <col min="12" max="12" width="6.28515625" style="4" customWidth="1"/>
    <col min="13" max="13" width="5.7109375" style="4" bestFit="1" customWidth="1"/>
    <col min="14" max="14" width="7.28515625" style="24" customWidth="1"/>
    <col min="15" max="18" width="6.28515625" style="24" customWidth="1"/>
    <col min="19" max="19" width="12.5703125" style="8" customWidth="1"/>
    <col min="20" max="20" width="0.7109375" customWidth="1"/>
    <col min="21" max="21" width="15.28515625" style="13" bestFit="1" customWidth="1"/>
    <col min="22" max="22" width="13" style="13" customWidth="1"/>
    <col min="23" max="23" width="8.5703125" style="13" customWidth="1"/>
    <col min="24" max="24" width="8.7109375" style="13" customWidth="1"/>
    <col min="25" max="25" width="7.140625" customWidth="1"/>
    <col min="26" max="26" width="11.7109375" style="4" bestFit="1" customWidth="1"/>
    <col min="27" max="27" width="9.7109375" style="4" customWidth="1"/>
    <col min="28" max="28" width="8.7109375" style="13" customWidth="1"/>
    <col min="29" max="29" width="9" style="4" customWidth="1"/>
    <col min="30" max="30" width="10.7109375" style="4" customWidth="1"/>
    <col min="31" max="31" width="8.85546875" style="4"/>
  </cols>
  <sheetData>
    <row r="1" spans="1:28" ht="39" customHeight="1" x14ac:dyDescent="0.25"/>
    <row r="2" spans="1:28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8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08"/>
      <c r="T3" s="111"/>
      <c r="U3" s="111"/>
      <c r="V3" s="111"/>
      <c r="W3" s="111"/>
      <c r="X3" s="111"/>
      <c r="Y3" s="111"/>
      <c r="Z3" s="112"/>
      <c r="AA3" s="113" t="s">
        <v>29</v>
      </c>
      <c r="AB3" s="114"/>
    </row>
    <row r="4" spans="1:28" ht="19.899999999999999" customHeight="1" thickTop="1" x14ac:dyDescent="0.25">
      <c r="A4" s="126" t="s">
        <v>42</v>
      </c>
      <c r="B4" s="127"/>
      <c r="C4" s="127"/>
      <c r="D4" s="127"/>
      <c r="E4" s="128"/>
      <c r="F4" s="62"/>
      <c r="G4" s="141" t="s">
        <v>45</v>
      </c>
      <c r="H4" s="141"/>
      <c r="I4" s="141"/>
      <c r="J4" s="141"/>
      <c r="K4" s="141"/>
      <c r="L4" s="141"/>
      <c r="M4" s="141"/>
      <c r="N4" s="142"/>
      <c r="O4" s="129" t="s">
        <v>41</v>
      </c>
      <c r="P4" s="129"/>
      <c r="Q4" s="129"/>
      <c r="R4" s="71"/>
      <c r="S4" s="71"/>
      <c r="T4" s="27"/>
      <c r="U4" s="27"/>
      <c r="V4" s="27"/>
      <c r="W4" s="27"/>
      <c r="X4" s="27"/>
      <c r="Y4" s="27"/>
      <c r="Z4" s="27"/>
      <c r="AA4" s="29"/>
      <c r="AB4" s="28"/>
    </row>
    <row r="5" spans="1:28" ht="57.75" customHeight="1" x14ac:dyDescent="0.25">
      <c r="A5" s="72" t="s">
        <v>5</v>
      </c>
      <c r="B5" s="73" t="s">
        <v>36</v>
      </c>
      <c r="C5" s="73" t="s">
        <v>35</v>
      </c>
      <c r="D5" s="73" t="s">
        <v>37</v>
      </c>
      <c r="E5" s="73" t="s">
        <v>38</v>
      </c>
      <c r="F5" s="74" t="s">
        <v>16</v>
      </c>
      <c r="G5" s="75" t="s">
        <v>33</v>
      </c>
      <c r="H5" s="76" t="s">
        <v>34</v>
      </c>
      <c r="I5" s="76" t="s">
        <v>46</v>
      </c>
      <c r="J5" s="74" t="s">
        <v>30</v>
      </c>
      <c r="K5" s="74" t="s">
        <v>56</v>
      </c>
      <c r="L5" s="74" t="s">
        <v>55</v>
      </c>
      <c r="M5" s="74" t="s">
        <v>32</v>
      </c>
      <c r="N5" s="77" t="s">
        <v>44</v>
      </c>
      <c r="O5" s="78" t="s">
        <v>33</v>
      </c>
      <c r="P5" s="78" t="s">
        <v>10</v>
      </c>
      <c r="Q5" s="78" t="s">
        <v>39</v>
      </c>
      <c r="R5" s="79" t="s">
        <v>40</v>
      </c>
      <c r="S5" s="80" t="s">
        <v>6</v>
      </c>
      <c r="T5" s="3"/>
      <c r="U5" s="143" t="s">
        <v>8</v>
      </c>
      <c r="V5" s="143"/>
      <c r="W5" s="143"/>
      <c r="X5" s="143"/>
      <c r="Z5" s="109" t="s">
        <v>9</v>
      </c>
      <c r="AA5" s="109"/>
      <c r="AB5" s="109"/>
    </row>
    <row r="6" spans="1:28" ht="49.15" customHeight="1" x14ac:dyDescent="0.25">
      <c r="A6" s="54">
        <v>1</v>
      </c>
      <c r="B6" s="54">
        <v>10</v>
      </c>
      <c r="C6" s="54">
        <v>6</v>
      </c>
      <c r="D6" s="54">
        <v>2</v>
      </c>
      <c r="E6" s="54">
        <v>0</v>
      </c>
      <c r="F6" s="57">
        <v>81</v>
      </c>
      <c r="G6" s="61">
        <v>0</v>
      </c>
      <c r="H6" s="61">
        <v>0</v>
      </c>
      <c r="I6" s="61">
        <f>SUM(G6+H6+O6)</f>
        <v>12</v>
      </c>
      <c r="J6" s="57">
        <v>1400</v>
      </c>
      <c r="K6" s="57">
        <v>2625</v>
      </c>
      <c r="L6" s="57">
        <v>0</v>
      </c>
      <c r="M6" s="57">
        <v>0</v>
      </c>
      <c r="N6" s="58">
        <f t="shared" ref="N6:N12" si="0">SUM(J6+K6+L6+M6+P6)</f>
        <v>4025</v>
      </c>
      <c r="O6" s="30">
        <v>12</v>
      </c>
      <c r="P6" s="30">
        <v>0</v>
      </c>
      <c r="Q6" s="30">
        <v>0</v>
      </c>
      <c r="R6" s="12">
        <f>SUM(B6+C6)</f>
        <v>16</v>
      </c>
      <c r="S6" s="12">
        <f>SUM(X$18-I6)</f>
        <v>54128</v>
      </c>
      <c r="U6" s="47" t="s">
        <v>0</v>
      </c>
      <c r="V6" s="47" t="s">
        <v>1</v>
      </c>
      <c r="W6" s="47" t="s">
        <v>11</v>
      </c>
      <c r="X6" s="48" t="s">
        <v>3</v>
      </c>
      <c r="Z6" s="49" t="s">
        <v>0</v>
      </c>
      <c r="AA6" s="47" t="s">
        <v>12</v>
      </c>
      <c r="AB6" s="47" t="s">
        <v>11</v>
      </c>
    </row>
    <row r="7" spans="1:28" ht="19.899999999999999" customHeight="1" x14ac:dyDescent="0.25">
      <c r="A7" s="54">
        <v>2</v>
      </c>
      <c r="B7" s="54">
        <v>10</v>
      </c>
      <c r="C7" s="54">
        <v>3</v>
      </c>
      <c r="D7" s="54">
        <v>1</v>
      </c>
      <c r="E7" s="54">
        <v>4</v>
      </c>
      <c r="F7" s="57">
        <v>30</v>
      </c>
      <c r="G7" s="61">
        <v>924</v>
      </c>
      <c r="H7" s="61">
        <v>0</v>
      </c>
      <c r="I7" s="61">
        <f t="shared" ref="I7:I36" si="1">SUM(G7+H7+O7)</f>
        <v>954</v>
      </c>
      <c r="J7" s="57">
        <v>365</v>
      </c>
      <c r="K7" s="57">
        <v>1804</v>
      </c>
      <c r="L7" s="57">
        <v>0</v>
      </c>
      <c r="M7" s="57">
        <v>238</v>
      </c>
      <c r="N7" s="58">
        <f t="shared" si="0"/>
        <v>2407</v>
      </c>
      <c r="O7" s="30">
        <v>30</v>
      </c>
      <c r="P7" s="30">
        <v>0</v>
      </c>
      <c r="Q7" s="30">
        <v>0</v>
      </c>
      <c r="R7" s="12">
        <f t="shared" ref="R7:R36" si="2">SUM(B7+C7)</f>
        <v>13</v>
      </c>
      <c r="S7" s="12">
        <f>SUM(S6-I7)</f>
        <v>53174</v>
      </c>
      <c r="U7" s="123" t="s">
        <v>21</v>
      </c>
      <c r="V7" s="124"/>
      <c r="W7" s="125"/>
      <c r="X7" s="12">
        <v>20090</v>
      </c>
      <c r="Z7" s="11">
        <v>45138</v>
      </c>
      <c r="AA7" s="12">
        <v>2830</v>
      </c>
      <c r="AB7" s="14">
        <v>24</v>
      </c>
    </row>
    <row r="8" spans="1:28" ht="19.899999999999999" customHeight="1" x14ac:dyDescent="0.25">
      <c r="A8" s="54">
        <v>3</v>
      </c>
      <c r="B8" s="54">
        <v>10</v>
      </c>
      <c r="C8" s="54">
        <v>1</v>
      </c>
      <c r="D8" s="54">
        <v>1</v>
      </c>
      <c r="E8" s="54">
        <v>4</v>
      </c>
      <c r="F8" s="57">
        <v>40</v>
      </c>
      <c r="G8" s="61">
        <v>1528</v>
      </c>
      <c r="H8" s="61">
        <v>0</v>
      </c>
      <c r="I8" s="61">
        <f t="shared" si="1"/>
        <v>1548</v>
      </c>
      <c r="J8" s="57">
        <v>1190</v>
      </c>
      <c r="K8" s="57">
        <v>230</v>
      </c>
      <c r="L8" s="57">
        <v>0</v>
      </c>
      <c r="M8" s="57">
        <v>280</v>
      </c>
      <c r="N8" s="58">
        <f t="shared" si="0"/>
        <v>1700</v>
      </c>
      <c r="O8" s="30">
        <v>20</v>
      </c>
      <c r="P8" s="30">
        <v>0</v>
      </c>
      <c r="Q8" s="30">
        <v>0</v>
      </c>
      <c r="R8" s="12">
        <f t="shared" si="2"/>
        <v>11</v>
      </c>
      <c r="S8" s="12">
        <f t="shared" ref="S8:S36" si="3">SUM(S7-I8)</f>
        <v>51626</v>
      </c>
      <c r="U8" s="11">
        <v>45105</v>
      </c>
      <c r="V8" s="11">
        <v>45113</v>
      </c>
      <c r="W8" s="69">
        <v>22</v>
      </c>
      <c r="X8" s="12">
        <v>5120</v>
      </c>
      <c r="Z8" s="11"/>
      <c r="AA8" s="12"/>
      <c r="AB8" s="14"/>
    </row>
    <row r="9" spans="1:28" ht="19.899999999999999" customHeight="1" x14ac:dyDescent="0.25">
      <c r="A9" s="54">
        <v>4</v>
      </c>
      <c r="B9" s="54">
        <v>10</v>
      </c>
      <c r="C9" s="54">
        <v>2</v>
      </c>
      <c r="D9" s="54">
        <v>3</v>
      </c>
      <c r="E9" s="54">
        <v>5</v>
      </c>
      <c r="F9" s="57">
        <v>319</v>
      </c>
      <c r="G9" s="61">
        <v>432</v>
      </c>
      <c r="H9" s="61">
        <v>0</v>
      </c>
      <c r="I9" s="61">
        <f t="shared" si="1"/>
        <v>837</v>
      </c>
      <c r="J9" s="57">
        <v>995</v>
      </c>
      <c r="K9" s="57">
        <v>268</v>
      </c>
      <c r="L9" s="57">
        <v>0</v>
      </c>
      <c r="M9" s="57">
        <v>320</v>
      </c>
      <c r="N9" s="58">
        <f t="shared" si="0"/>
        <v>1583</v>
      </c>
      <c r="O9" s="30">
        <v>405</v>
      </c>
      <c r="P9" s="30">
        <v>0</v>
      </c>
      <c r="Q9" s="30">
        <v>0</v>
      </c>
      <c r="R9" s="12">
        <f t="shared" si="2"/>
        <v>12</v>
      </c>
      <c r="S9" s="12">
        <f t="shared" si="3"/>
        <v>50789</v>
      </c>
      <c r="U9" s="11">
        <v>45106</v>
      </c>
      <c r="V9" s="11">
        <v>45113</v>
      </c>
      <c r="W9" s="69">
        <v>24</v>
      </c>
      <c r="X9" s="12">
        <v>3360</v>
      </c>
      <c r="Z9" s="11"/>
      <c r="AA9" s="12"/>
      <c r="AB9" s="14"/>
    </row>
    <row r="10" spans="1:28" ht="19.899999999999999" customHeight="1" x14ac:dyDescent="0.25">
      <c r="A10" s="54">
        <v>5</v>
      </c>
      <c r="B10" s="54">
        <v>9</v>
      </c>
      <c r="C10" s="54">
        <v>1</v>
      </c>
      <c r="D10" s="54">
        <v>1</v>
      </c>
      <c r="E10" s="54">
        <v>3</v>
      </c>
      <c r="F10" s="57">
        <v>40</v>
      </c>
      <c r="G10" s="61">
        <v>470</v>
      </c>
      <c r="H10" s="61">
        <v>0</v>
      </c>
      <c r="I10" s="61">
        <f t="shared" si="1"/>
        <v>504</v>
      </c>
      <c r="J10" s="57">
        <v>600</v>
      </c>
      <c r="K10" s="57">
        <v>669</v>
      </c>
      <c r="L10" s="57">
        <v>0</v>
      </c>
      <c r="M10" s="57">
        <v>320</v>
      </c>
      <c r="N10" s="58">
        <f t="shared" si="0"/>
        <v>1629</v>
      </c>
      <c r="O10" s="30">
        <v>34</v>
      </c>
      <c r="P10" s="30">
        <v>40</v>
      </c>
      <c r="Q10" s="30">
        <v>0</v>
      </c>
      <c r="R10" s="12">
        <f t="shared" si="2"/>
        <v>10</v>
      </c>
      <c r="S10" s="12">
        <f t="shared" si="3"/>
        <v>50285</v>
      </c>
      <c r="U10" s="11">
        <v>45110</v>
      </c>
      <c r="V10" s="11">
        <v>45117</v>
      </c>
      <c r="W10" s="69">
        <v>23</v>
      </c>
      <c r="X10" s="12">
        <v>3100</v>
      </c>
      <c r="Z10" s="11"/>
      <c r="AA10" s="12"/>
      <c r="AB10" s="14"/>
    </row>
    <row r="11" spans="1:28" ht="19.899999999999999" customHeight="1" x14ac:dyDescent="0.25">
      <c r="A11" s="54">
        <v>6</v>
      </c>
      <c r="B11" s="54">
        <v>8</v>
      </c>
      <c r="C11" s="54">
        <v>3</v>
      </c>
      <c r="D11" s="54">
        <v>1</v>
      </c>
      <c r="E11" s="54">
        <v>3</v>
      </c>
      <c r="F11" s="57">
        <v>20</v>
      </c>
      <c r="G11" s="61">
        <v>389</v>
      </c>
      <c r="H11" s="61">
        <v>0</v>
      </c>
      <c r="I11" s="61">
        <f t="shared" si="1"/>
        <v>400</v>
      </c>
      <c r="J11" s="57">
        <v>1320</v>
      </c>
      <c r="K11" s="57">
        <v>216</v>
      </c>
      <c r="L11" s="57">
        <v>0</v>
      </c>
      <c r="M11" s="57">
        <v>320</v>
      </c>
      <c r="N11" s="58">
        <f t="shared" si="0"/>
        <v>1856</v>
      </c>
      <c r="O11" s="30">
        <v>11</v>
      </c>
      <c r="P11" s="30">
        <v>0</v>
      </c>
      <c r="Q11" s="30">
        <v>0</v>
      </c>
      <c r="R11" s="12">
        <f t="shared" si="2"/>
        <v>11</v>
      </c>
      <c r="S11" s="12">
        <f t="shared" si="3"/>
        <v>49885</v>
      </c>
      <c r="U11" s="11">
        <v>45113</v>
      </c>
      <c r="V11" s="11">
        <v>45117</v>
      </c>
      <c r="W11" s="69">
        <v>19</v>
      </c>
      <c r="X11" s="12">
        <v>4520</v>
      </c>
      <c r="Z11" s="11"/>
      <c r="AA11" s="12"/>
      <c r="AB11" s="14"/>
    </row>
    <row r="12" spans="1:28" ht="19.899999999999999" customHeight="1" x14ac:dyDescent="0.25">
      <c r="A12" s="54">
        <v>7</v>
      </c>
      <c r="B12" s="54">
        <v>8</v>
      </c>
      <c r="C12" s="54">
        <v>2</v>
      </c>
      <c r="D12" s="54">
        <v>3</v>
      </c>
      <c r="E12" s="54">
        <v>4</v>
      </c>
      <c r="F12" s="57">
        <v>200</v>
      </c>
      <c r="G12" s="61">
        <v>480</v>
      </c>
      <c r="H12" s="61">
        <v>0</v>
      </c>
      <c r="I12" s="61">
        <f t="shared" si="1"/>
        <v>525</v>
      </c>
      <c r="J12" s="57">
        <v>660</v>
      </c>
      <c r="K12" s="57">
        <v>512</v>
      </c>
      <c r="L12" s="57">
        <v>0</v>
      </c>
      <c r="M12" s="57">
        <v>280</v>
      </c>
      <c r="N12" s="58">
        <f t="shared" si="0"/>
        <v>1452</v>
      </c>
      <c r="O12" s="30">
        <v>45</v>
      </c>
      <c r="P12" s="30">
        <v>0</v>
      </c>
      <c r="Q12" s="30">
        <v>0</v>
      </c>
      <c r="R12" s="12">
        <f t="shared" si="2"/>
        <v>10</v>
      </c>
      <c r="S12" s="12">
        <f t="shared" si="3"/>
        <v>49360</v>
      </c>
      <c r="U12" s="11">
        <v>45119</v>
      </c>
      <c r="V12" s="11">
        <v>45125</v>
      </c>
      <c r="W12" s="69">
        <v>14</v>
      </c>
      <c r="X12" s="12">
        <v>4010</v>
      </c>
      <c r="Z12" s="19" t="s">
        <v>2</v>
      </c>
      <c r="AA12" s="32">
        <f>SUM(AA7:AA11)</f>
        <v>2830</v>
      </c>
      <c r="AB12" s="33">
        <f>SUM(AB7:AB11)</f>
        <v>24</v>
      </c>
    </row>
    <row r="13" spans="1:28" ht="19.899999999999999" customHeight="1" x14ac:dyDescent="0.25">
      <c r="A13" s="54">
        <v>8</v>
      </c>
      <c r="B13" s="54">
        <v>8</v>
      </c>
      <c r="C13" s="54">
        <v>2</v>
      </c>
      <c r="D13" s="54">
        <v>4</v>
      </c>
      <c r="E13" s="54">
        <v>4</v>
      </c>
      <c r="F13" s="57">
        <v>82</v>
      </c>
      <c r="G13" s="61">
        <v>598</v>
      </c>
      <c r="H13" s="61">
        <v>0</v>
      </c>
      <c r="I13" s="61">
        <f t="shared" si="1"/>
        <v>648</v>
      </c>
      <c r="J13" s="57">
        <v>674</v>
      </c>
      <c r="K13" s="57">
        <v>232</v>
      </c>
      <c r="L13" s="57">
        <v>0</v>
      </c>
      <c r="M13" s="57">
        <v>308</v>
      </c>
      <c r="N13" s="58">
        <f>SUM(J13+K13+L13+M13+P13)</f>
        <v>1214</v>
      </c>
      <c r="O13" s="30">
        <v>50</v>
      </c>
      <c r="P13" s="30">
        <v>0</v>
      </c>
      <c r="Q13" s="30">
        <v>0</v>
      </c>
      <c r="R13" s="12">
        <f t="shared" si="2"/>
        <v>10</v>
      </c>
      <c r="S13" s="12">
        <f t="shared" si="3"/>
        <v>48712</v>
      </c>
      <c r="U13" s="11">
        <v>45120</v>
      </c>
      <c r="V13" s="11">
        <v>45125</v>
      </c>
      <c r="W13" s="39">
        <v>22</v>
      </c>
      <c r="X13" s="12">
        <v>2410</v>
      </c>
    </row>
    <row r="14" spans="1:28" ht="19.899999999999999" customHeight="1" x14ac:dyDescent="0.25">
      <c r="A14" s="54">
        <v>9</v>
      </c>
      <c r="B14" s="54">
        <v>10</v>
      </c>
      <c r="C14" s="54">
        <v>3</v>
      </c>
      <c r="D14" s="54">
        <v>5</v>
      </c>
      <c r="E14" s="54">
        <v>4</v>
      </c>
      <c r="F14" s="57">
        <v>133</v>
      </c>
      <c r="G14" s="61">
        <v>644</v>
      </c>
      <c r="H14" s="61">
        <v>0</v>
      </c>
      <c r="I14" s="61">
        <f t="shared" si="1"/>
        <v>661</v>
      </c>
      <c r="J14" s="57">
        <v>834</v>
      </c>
      <c r="K14" s="57">
        <v>330</v>
      </c>
      <c r="L14" s="57">
        <v>0</v>
      </c>
      <c r="M14" s="57">
        <v>298</v>
      </c>
      <c r="N14" s="58">
        <f>SUM(J14+K14+L14+M14+P14)</f>
        <v>1532</v>
      </c>
      <c r="O14" s="30">
        <v>17</v>
      </c>
      <c r="P14" s="30">
        <v>70</v>
      </c>
      <c r="Q14" s="30">
        <v>0</v>
      </c>
      <c r="R14" s="12">
        <f t="shared" si="2"/>
        <v>13</v>
      </c>
      <c r="S14" s="12">
        <f t="shared" si="3"/>
        <v>48051</v>
      </c>
      <c r="U14" s="11">
        <v>45127</v>
      </c>
      <c r="V14" s="11">
        <v>45131</v>
      </c>
      <c r="W14" s="14">
        <v>25</v>
      </c>
      <c r="X14" s="12">
        <v>3100</v>
      </c>
    </row>
    <row r="15" spans="1:28" ht="19.899999999999999" customHeight="1" x14ac:dyDescent="0.25">
      <c r="A15" s="54">
        <v>10</v>
      </c>
      <c r="B15" s="54">
        <v>10</v>
      </c>
      <c r="C15" s="54">
        <v>3</v>
      </c>
      <c r="D15" s="54">
        <v>3</v>
      </c>
      <c r="E15" s="54">
        <v>5</v>
      </c>
      <c r="F15" s="57">
        <v>186</v>
      </c>
      <c r="G15" s="61">
        <v>572</v>
      </c>
      <c r="H15" s="61">
        <v>0</v>
      </c>
      <c r="I15" s="61">
        <f t="shared" si="1"/>
        <v>632</v>
      </c>
      <c r="J15" s="57">
        <v>1574</v>
      </c>
      <c r="K15" s="57">
        <v>480</v>
      </c>
      <c r="L15" s="57">
        <v>0</v>
      </c>
      <c r="M15" s="57">
        <v>336</v>
      </c>
      <c r="N15" s="58">
        <f t="shared" ref="N15:N36" si="4">SUM(J15+K15+L15+M15+P15)</f>
        <v>2390</v>
      </c>
      <c r="O15" s="30">
        <v>60</v>
      </c>
      <c r="P15" s="30">
        <v>0</v>
      </c>
      <c r="Q15" s="30">
        <v>0</v>
      </c>
      <c r="R15" s="12">
        <f t="shared" si="2"/>
        <v>13</v>
      </c>
      <c r="S15" s="12">
        <f t="shared" si="3"/>
        <v>47419</v>
      </c>
      <c r="U15" s="11">
        <v>45128</v>
      </c>
      <c r="V15" s="11">
        <v>45131</v>
      </c>
      <c r="W15" s="14">
        <v>22</v>
      </c>
      <c r="X15" s="12">
        <v>2650</v>
      </c>
    </row>
    <row r="16" spans="1:28" ht="19.899999999999999" customHeight="1" x14ac:dyDescent="0.25">
      <c r="A16" s="54">
        <v>11</v>
      </c>
      <c r="B16" s="54">
        <v>13</v>
      </c>
      <c r="C16" s="54">
        <v>0</v>
      </c>
      <c r="D16" s="54">
        <v>3</v>
      </c>
      <c r="E16" s="54">
        <v>6</v>
      </c>
      <c r="F16" s="57">
        <v>140</v>
      </c>
      <c r="G16" s="61">
        <v>820</v>
      </c>
      <c r="H16" s="61">
        <v>0</v>
      </c>
      <c r="I16" s="61">
        <f t="shared" si="1"/>
        <v>910</v>
      </c>
      <c r="J16" s="57">
        <v>1176</v>
      </c>
      <c r="K16" s="57">
        <v>240</v>
      </c>
      <c r="L16" s="57">
        <v>0</v>
      </c>
      <c r="M16" s="57">
        <v>336</v>
      </c>
      <c r="N16" s="58">
        <f t="shared" si="4"/>
        <v>1752</v>
      </c>
      <c r="O16" s="30">
        <v>90</v>
      </c>
      <c r="P16" s="30">
        <v>0</v>
      </c>
      <c r="Q16" s="30">
        <v>40</v>
      </c>
      <c r="R16" s="12">
        <f t="shared" si="2"/>
        <v>13</v>
      </c>
      <c r="S16" s="12">
        <f t="shared" si="3"/>
        <v>46509</v>
      </c>
      <c r="U16" s="11" t="s">
        <v>57</v>
      </c>
      <c r="V16" s="11">
        <v>45138</v>
      </c>
      <c r="W16" s="39">
        <v>18</v>
      </c>
      <c r="X16" s="21">
        <v>2960</v>
      </c>
    </row>
    <row r="17" spans="1:31" ht="19.899999999999999" customHeight="1" x14ac:dyDescent="0.25">
      <c r="A17" s="54">
        <v>12</v>
      </c>
      <c r="B17" s="54">
        <v>12</v>
      </c>
      <c r="C17" s="54">
        <v>2</v>
      </c>
      <c r="D17" s="54">
        <v>7</v>
      </c>
      <c r="E17" s="54">
        <v>6</v>
      </c>
      <c r="F17" s="57">
        <v>264</v>
      </c>
      <c r="G17" s="61">
        <v>564</v>
      </c>
      <c r="H17" s="61">
        <v>0</v>
      </c>
      <c r="I17" s="61">
        <f t="shared" si="1"/>
        <v>694</v>
      </c>
      <c r="J17" s="57">
        <v>1244</v>
      </c>
      <c r="K17" s="57">
        <v>640</v>
      </c>
      <c r="L17" s="57">
        <v>0</v>
      </c>
      <c r="M17" s="57">
        <v>311</v>
      </c>
      <c r="N17" s="58">
        <f t="shared" si="4"/>
        <v>2195</v>
      </c>
      <c r="O17" s="30">
        <v>130</v>
      </c>
      <c r="P17" s="30">
        <v>0</v>
      </c>
      <c r="Q17" s="30">
        <v>0</v>
      </c>
      <c r="R17" s="12">
        <f t="shared" si="2"/>
        <v>14</v>
      </c>
      <c r="S17" s="12">
        <f t="shared" si="3"/>
        <v>45815</v>
      </c>
      <c r="U17" s="11" t="s">
        <v>58</v>
      </c>
      <c r="V17" s="11">
        <v>45138</v>
      </c>
      <c r="W17" s="39">
        <v>15</v>
      </c>
      <c r="X17" s="21">
        <v>2820</v>
      </c>
    </row>
    <row r="18" spans="1:31" ht="19.899999999999999" customHeight="1" x14ac:dyDescent="0.25">
      <c r="A18" s="54">
        <v>13</v>
      </c>
      <c r="B18" s="54">
        <v>11</v>
      </c>
      <c r="C18" s="54">
        <v>2</v>
      </c>
      <c r="D18" s="54">
        <v>5</v>
      </c>
      <c r="E18" s="54">
        <v>5</v>
      </c>
      <c r="F18" s="57">
        <v>158</v>
      </c>
      <c r="G18" s="61">
        <v>490</v>
      </c>
      <c r="H18" s="61">
        <v>0</v>
      </c>
      <c r="I18" s="61">
        <f t="shared" si="1"/>
        <v>518</v>
      </c>
      <c r="J18" s="57">
        <v>1784</v>
      </c>
      <c r="K18" s="57">
        <v>584</v>
      </c>
      <c r="L18" s="57">
        <v>0</v>
      </c>
      <c r="M18" s="57">
        <v>336</v>
      </c>
      <c r="N18" s="58">
        <f t="shared" si="4"/>
        <v>2784</v>
      </c>
      <c r="O18" s="30">
        <v>28</v>
      </c>
      <c r="P18" s="30">
        <v>80</v>
      </c>
      <c r="Q18" s="30">
        <v>0</v>
      </c>
      <c r="R18" s="12">
        <f t="shared" si="2"/>
        <v>13</v>
      </c>
      <c r="S18" s="12">
        <f t="shared" si="3"/>
        <v>45297</v>
      </c>
      <c r="U18" s="115" t="s">
        <v>2</v>
      </c>
      <c r="V18" s="116"/>
      <c r="W18" s="36"/>
      <c r="X18" s="30">
        <f>SUM(X7:X17)</f>
        <v>54140</v>
      </c>
    </row>
    <row r="19" spans="1:31" ht="19.899999999999999" customHeight="1" x14ac:dyDescent="0.25">
      <c r="A19" s="54">
        <v>14</v>
      </c>
      <c r="B19" s="54">
        <v>11</v>
      </c>
      <c r="C19" s="54">
        <v>5</v>
      </c>
      <c r="D19" s="54">
        <v>6</v>
      </c>
      <c r="E19" s="54">
        <v>6</v>
      </c>
      <c r="F19" s="57">
        <v>305</v>
      </c>
      <c r="G19" s="61">
        <v>912</v>
      </c>
      <c r="H19" s="61">
        <v>0</v>
      </c>
      <c r="I19" s="61">
        <f t="shared" si="1"/>
        <v>912</v>
      </c>
      <c r="J19" s="57">
        <v>1520</v>
      </c>
      <c r="K19" s="57">
        <v>834</v>
      </c>
      <c r="L19" s="57">
        <v>0</v>
      </c>
      <c r="M19" s="57">
        <v>289</v>
      </c>
      <c r="N19" s="58">
        <f t="shared" si="4"/>
        <v>2643</v>
      </c>
      <c r="O19" s="30">
        <v>0</v>
      </c>
      <c r="P19" s="30">
        <v>0</v>
      </c>
      <c r="Q19" s="30">
        <v>0</v>
      </c>
      <c r="R19" s="12">
        <f t="shared" si="2"/>
        <v>16</v>
      </c>
      <c r="S19" s="12">
        <f t="shared" si="3"/>
        <v>44385</v>
      </c>
      <c r="U19" s="82"/>
      <c r="V19" s="37"/>
      <c r="W19" s="37"/>
      <c r="X19" s="20"/>
      <c r="AA19" s="8"/>
      <c r="AB19" s="16"/>
      <c r="AD19" s="15"/>
      <c r="AE19" s="15"/>
    </row>
    <row r="20" spans="1:31" ht="19.899999999999999" customHeight="1" x14ac:dyDescent="0.25">
      <c r="A20" s="54">
        <v>15</v>
      </c>
      <c r="B20" s="54">
        <v>10</v>
      </c>
      <c r="C20" s="54">
        <v>5</v>
      </c>
      <c r="D20" s="54">
        <v>3</v>
      </c>
      <c r="E20" s="54">
        <v>7</v>
      </c>
      <c r="F20" s="57">
        <v>325</v>
      </c>
      <c r="G20" s="61">
        <v>1241</v>
      </c>
      <c r="H20" s="61">
        <v>0</v>
      </c>
      <c r="I20" s="61">
        <f t="shared" si="1"/>
        <v>1249</v>
      </c>
      <c r="J20" s="57">
        <v>730</v>
      </c>
      <c r="K20" s="57">
        <v>340</v>
      </c>
      <c r="L20" s="57">
        <v>0</v>
      </c>
      <c r="M20" s="57">
        <v>360</v>
      </c>
      <c r="N20" s="58">
        <f t="shared" si="4"/>
        <v>1430</v>
      </c>
      <c r="O20" s="30">
        <v>8</v>
      </c>
      <c r="P20" s="30">
        <v>0</v>
      </c>
      <c r="Q20" s="30">
        <v>0</v>
      </c>
      <c r="R20" s="12">
        <f t="shared" si="2"/>
        <v>15</v>
      </c>
      <c r="S20" s="12">
        <f t="shared" si="3"/>
        <v>43136</v>
      </c>
      <c r="U20" s="81" t="s">
        <v>2</v>
      </c>
      <c r="V20" s="35"/>
      <c r="W20" s="35"/>
      <c r="X20" s="31">
        <f>SUM(X18+X19)</f>
        <v>54140</v>
      </c>
      <c r="AA20" s="8"/>
      <c r="AD20" s="15"/>
    </row>
    <row r="21" spans="1:31" ht="19.899999999999999" customHeight="1" x14ac:dyDescent="0.25">
      <c r="A21" s="54">
        <v>16</v>
      </c>
      <c r="B21" s="54">
        <v>12</v>
      </c>
      <c r="C21" s="54">
        <v>2</v>
      </c>
      <c r="D21" s="54">
        <v>4</v>
      </c>
      <c r="E21" s="54">
        <v>6</v>
      </c>
      <c r="F21" s="57">
        <v>280</v>
      </c>
      <c r="G21" s="61">
        <v>1434</v>
      </c>
      <c r="H21" s="61">
        <v>0</v>
      </c>
      <c r="I21" s="61">
        <f t="shared" si="1"/>
        <v>1448</v>
      </c>
      <c r="J21" s="57">
        <v>790</v>
      </c>
      <c r="K21" s="57">
        <v>448</v>
      </c>
      <c r="L21" s="57">
        <v>0</v>
      </c>
      <c r="M21" s="57">
        <v>273</v>
      </c>
      <c r="N21" s="58">
        <f t="shared" si="4"/>
        <v>1590</v>
      </c>
      <c r="O21" s="30">
        <v>14</v>
      </c>
      <c r="P21" s="30">
        <v>79</v>
      </c>
      <c r="Q21" s="30">
        <v>30</v>
      </c>
      <c r="R21" s="12">
        <f t="shared" si="2"/>
        <v>14</v>
      </c>
      <c r="S21" s="12">
        <f t="shared" si="3"/>
        <v>41688</v>
      </c>
      <c r="V21" s="16"/>
      <c r="W21" s="16"/>
      <c r="X21" s="16"/>
      <c r="AA21" s="8"/>
      <c r="AD21" s="15"/>
      <c r="AE21" s="15"/>
    </row>
    <row r="22" spans="1:31" ht="34.5" customHeight="1" x14ac:dyDescent="0.25">
      <c r="A22" s="54">
        <v>17</v>
      </c>
      <c r="B22" s="54">
        <v>14</v>
      </c>
      <c r="C22" s="54">
        <v>2</v>
      </c>
      <c r="D22" s="54">
        <v>3</v>
      </c>
      <c r="E22" s="54">
        <v>6</v>
      </c>
      <c r="F22" s="57">
        <v>151</v>
      </c>
      <c r="G22" s="61">
        <v>1310</v>
      </c>
      <c r="H22" s="61">
        <v>0</v>
      </c>
      <c r="I22" s="61">
        <f t="shared" si="1"/>
        <v>1334</v>
      </c>
      <c r="J22" s="57">
        <v>804</v>
      </c>
      <c r="K22" s="57">
        <v>296</v>
      </c>
      <c r="L22" s="57">
        <v>0</v>
      </c>
      <c r="M22" s="57">
        <v>0</v>
      </c>
      <c r="N22" s="58">
        <f t="shared" si="4"/>
        <v>1160</v>
      </c>
      <c r="O22" s="30">
        <v>24</v>
      </c>
      <c r="P22" s="30">
        <v>60</v>
      </c>
      <c r="Q22" s="30">
        <v>0</v>
      </c>
      <c r="R22" s="12">
        <f t="shared" si="2"/>
        <v>16</v>
      </c>
      <c r="S22" s="12">
        <f t="shared" si="3"/>
        <v>40354</v>
      </c>
      <c r="U22" s="19" t="s">
        <v>22</v>
      </c>
      <c r="V22" s="43" t="s">
        <v>25</v>
      </c>
      <c r="W22" s="68" t="s">
        <v>11</v>
      </c>
      <c r="X22" s="43" t="s">
        <v>23</v>
      </c>
      <c r="Y22" s="64" t="s">
        <v>24</v>
      </c>
      <c r="Z22" s="65" t="s">
        <v>52</v>
      </c>
      <c r="AA22" s="65" t="s">
        <v>54</v>
      </c>
      <c r="AB22" s="40" t="s">
        <v>28</v>
      </c>
      <c r="AC22" s="19" t="s">
        <v>26</v>
      </c>
      <c r="AD22" s="83" t="s">
        <v>27</v>
      </c>
      <c r="AE22" s="15"/>
    </row>
    <row r="23" spans="1:31" ht="19.899999999999999" customHeight="1" x14ac:dyDescent="0.25">
      <c r="A23" s="54">
        <v>18</v>
      </c>
      <c r="B23" s="54">
        <v>9</v>
      </c>
      <c r="C23" s="54">
        <v>4</v>
      </c>
      <c r="D23" s="54">
        <v>1</v>
      </c>
      <c r="E23" s="54">
        <v>6</v>
      </c>
      <c r="F23" s="57">
        <v>54</v>
      </c>
      <c r="G23" s="61">
        <v>1418</v>
      </c>
      <c r="H23" s="61">
        <v>0</v>
      </c>
      <c r="I23" s="61">
        <f t="shared" si="1"/>
        <v>1426</v>
      </c>
      <c r="J23" s="57">
        <v>220</v>
      </c>
      <c r="K23" s="57">
        <v>356</v>
      </c>
      <c r="L23" s="57">
        <v>0</v>
      </c>
      <c r="M23" s="57">
        <v>320</v>
      </c>
      <c r="N23" s="58">
        <f t="shared" si="4"/>
        <v>896</v>
      </c>
      <c r="O23" s="30">
        <v>8</v>
      </c>
      <c r="P23" s="30">
        <v>0</v>
      </c>
      <c r="Q23" s="30">
        <v>0</v>
      </c>
      <c r="R23" s="12">
        <f t="shared" si="2"/>
        <v>13</v>
      </c>
      <c r="S23" s="12">
        <f t="shared" si="3"/>
        <v>38928</v>
      </c>
      <c r="U23" s="17">
        <v>45110</v>
      </c>
      <c r="V23" s="21">
        <v>4140</v>
      </c>
      <c r="W23" s="14">
        <v>31</v>
      </c>
      <c r="X23" s="21">
        <v>0</v>
      </c>
      <c r="Y23" s="21">
        <v>1040</v>
      </c>
      <c r="Z23" s="21">
        <v>8</v>
      </c>
      <c r="AA23" s="21">
        <f>W23-Z23</f>
        <v>23</v>
      </c>
      <c r="AB23" s="12">
        <f t="shared" ref="AB23:AB31" si="5">SUM(X23+Y23)</f>
        <v>1040</v>
      </c>
      <c r="AC23" s="12">
        <f t="shared" ref="AC23:AC31" si="6">SUM(V23-AB23)</f>
        <v>3100</v>
      </c>
      <c r="AD23" s="12">
        <f t="shared" ref="AD23:AD31" si="7">SUM(AC23+Y23)</f>
        <v>4140</v>
      </c>
      <c r="AE23" s="15"/>
    </row>
    <row r="24" spans="1:31" ht="19.899999999999999" customHeight="1" x14ac:dyDescent="0.25">
      <c r="A24" s="54">
        <v>19</v>
      </c>
      <c r="B24" s="54">
        <v>9</v>
      </c>
      <c r="C24" s="54">
        <v>2</v>
      </c>
      <c r="D24" s="54">
        <v>2</v>
      </c>
      <c r="E24" s="54">
        <v>5</v>
      </c>
      <c r="F24" s="57">
        <v>97</v>
      </c>
      <c r="G24" s="61">
        <v>983</v>
      </c>
      <c r="H24" s="61">
        <v>0</v>
      </c>
      <c r="I24" s="61">
        <f t="shared" si="1"/>
        <v>987</v>
      </c>
      <c r="J24" s="57">
        <v>150</v>
      </c>
      <c r="K24" s="57">
        <v>690</v>
      </c>
      <c r="L24" s="57">
        <v>0</v>
      </c>
      <c r="M24" s="57">
        <v>320</v>
      </c>
      <c r="N24" s="58">
        <f t="shared" si="4"/>
        <v>1160</v>
      </c>
      <c r="O24" s="30">
        <v>4</v>
      </c>
      <c r="P24" s="30">
        <v>0</v>
      </c>
      <c r="Q24" s="30">
        <v>0</v>
      </c>
      <c r="R24" s="12">
        <f t="shared" si="2"/>
        <v>11</v>
      </c>
      <c r="S24" s="12">
        <f t="shared" si="3"/>
        <v>37941</v>
      </c>
      <c r="U24" s="17">
        <v>45113</v>
      </c>
      <c r="V24" s="21">
        <v>5720</v>
      </c>
      <c r="W24" s="14">
        <v>19</v>
      </c>
      <c r="X24" s="21">
        <v>1200</v>
      </c>
      <c r="Y24" s="21">
        <v>0</v>
      </c>
      <c r="Z24" s="21">
        <v>0</v>
      </c>
      <c r="AA24" s="21">
        <f t="shared" ref="AA24:AA31" si="8">W24-Z24</f>
        <v>19</v>
      </c>
      <c r="AB24" s="12">
        <f t="shared" si="5"/>
        <v>1200</v>
      </c>
      <c r="AC24" s="12">
        <f t="shared" si="6"/>
        <v>4520</v>
      </c>
      <c r="AD24" s="12">
        <f t="shared" si="7"/>
        <v>4520</v>
      </c>
      <c r="AE24" s="15"/>
    </row>
    <row r="25" spans="1:31" ht="19.899999999999999" customHeight="1" x14ac:dyDescent="0.25">
      <c r="A25" s="54">
        <v>20</v>
      </c>
      <c r="B25" s="54">
        <v>9</v>
      </c>
      <c r="C25" s="54">
        <v>4</v>
      </c>
      <c r="D25" s="54">
        <v>2</v>
      </c>
      <c r="E25" s="54">
        <v>5</v>
      </c>
      <c r="F25" s="57">
        <v>122</v>
      </c>
      <c r="G25" s="61">
        <v>694</v>
      </c>
      <c r="H25" s="61">
        <v>0</v>
      </c>
      <c r="I25" s="61">
        <f t="shared" si="1"/>
        <v>698</v>
      </c>
      <c r="J25" s="57">
        <v>260</v>
      </c>
      <c r="K25" s="57">
        <v>686</v>
      </c>
      <c r="L25" s="57">
        <v>0</v>
      </c>
      <c r="M25" s="57">
        <v>320</v>
      </c>
      <c r="N25" s="58">
        <f t="shared" si="4"/>
        <v>1266</v>
      </c>
      <c r="O25" s="30">
        <v>4</v>
      </c>
      <c r="P25" s="30">
        <v>0</v>
      </c>
      <c r="Q25" s="30">
        <v>0</v>
      </c>
      <c r="R25" s="12">
        <f t="shared" si="2"/>
        <v>13</v>
      </c>
      <c r="S25" s="12">
        <f t="shared" si="3"/>
        <v>37243</v>
      </c>
      <c r="U25" s="17">
        <v>45119</v>
      </c>
      <c r="V25" s="21">
        <v>5450</v>
      </c>
      <c r="W25" s="14">
        <v>23</v>
      </c>
      <c r="X25" s="21">
        <v>800</v>
      </c>
      <c r="Y25" s="21">
        <v>640</v>
      </c>
      <c r="Z25" s="21">
        <v>3</v>
      </c>
      <c r="AA25" s="21">
        <f t="shared" si="8"/>
        <v>20</v>
      </c>
      <c r="AB25" s="12">
        <f t="shared" si="5"/>
        <v>1440</v>
      </c>
      <c r="AC25" s="12">
        <f t="shared" si="6"/>
        <v>4010</v>
      </c>
      <c r="AD25" s="12">
        <f t="shared" si="7"/>
        <v>4650</v>
      </c>
      <c r="AE25" s="15"/>
    </row>
    <row r="26" spans="1:31" ht="19.899999999999999" customHeight="1" x14ac:dyDescent="0.25">
      <c r="A26" s="54">
        <v>21</v>
      </c>
      <c r="B26" s="54">
        <v>9</v>
      </c>
      <c r="C26" s="54">
        <v>3</v>
      </c>
      <c r="D26" s="54">
        <v>1</v>
      </c>
      <c r="E26" s="54">
        <v>3</v>
      </c>
      <c r="F26" s="57">
        <v>0</v>
      </c>
      <c r="G26" s="61">
        <v>624</v>
      </c>
      <c r="H26" s="61">
        <v>0</v>
      </c>
      <c r="I26" s="61">
        <f t="shared" si="1"/>
        <v>657</v>
      </c>
      <c r="J26" s="57">
        <v>350</v>
      </c>
      <c r="K26" s="57">
        <v>1120</v>
      </c>
      <c r="L26" s="57">
        <v>0</v>
      </c>
      <c r="M26" s="57">
        <v>320</v>
      </c>
      <c r="N26" s="58">
        <f t="shared" si="4"/>
        <v>1790</v>
      </c>
      <c r="O26" s="30">
        <v>33</v>
      </c>
      <c r="P26" s="30">
        <v>0</v>
      </c>
      <c r="Q26" s="30">
        <v>0</v>
      </c>
      <c r="R26" s="12">
        <f t="shared" si="2"/>
        <v>12</v>
      </c>
      <c r="S26" s="12">
        <f t="shared" si="3"/>
        <v>36586</v>
      </c>
      <c r="U26" s="17">
        <v>45120</v>
      </c>
      <c r="V26" s="21">
        <v>3490</v>
      </c>
      <c r="W26" s="14">
        <v>26</v>
      </c>
      <c r="X26" s="21">
        <v>550</v>
      </c>
      <c r="Y26" s="21">
        <v>530</v>
      </c>
      <c r="Z26" s="21">
        <v>4</v>
      </c>
      <c r="AA26" s="21">
        <f t="shared" si="8"/>
        <v>22</v>
      </c>
      <c r="AB26" s="12">
        <f t="shared" si="5"/>
        <v>1080</v>
      </c>
      <c r="AC26" s="12">
        <f t="shared" si="6"/>
        <v>2410</v>
      </c>
      <c r="AD26" s="12">
        <f t="shared" si="7"/>
        <v>2940</v>
      </c>
    </row>
    <row r="27" spans="1:31" ht="19.899999999999999" customHeight="1" x14ac:dyDescent="0.25">
      <c r="A27" s="54">
        <v>22</v>
      </c>
      <c r="B27" s="54">
        <v>8</v>
      </c>
      <c r="C27" s="54">
        <v>2</v>
      </c>
      <c r="D27" s="54">
        <v>2</v>
      </c>
      <c r="E27" s="54">
        <v>3</v>
      </c>
      <c r="F27" s="57">
        <v>122</v>
      </c>
      <c r="G27" s="61">
        <v>766</v>
      </c>
      <c r="H27" s="61">
        <v>0</v>
      </c>
      <c r="I27" s="61">
        <f t="shared" si="1"/>
        <v>774</v>
      </c>
      <c r="J27" s="57">
        <v>300</v>
      </c>
      <c r="K27" s="57">
        <v>1279</v>
      </c>
      <c r="L27" s="57">
        <v>0</v>
      </c>
      <c r="M27" s="57">
        <v>0</v>
      </c>
      <c r="N27" s="58">
        <f t="shared" si="4"/>
        <v>1643</v>
      </c>
      <c r="O27" s="30">
        <v>8</v>
      </c>
      <c r="P27" s="30">
        <v>64</v>
      </c>
      <c r="Q27" s="30">
        <v>0</v>
      </c>
      <c r="R27" s="12">
        <f t="shared" si="2"/>
        <v>10</v>
      </c>
      <c r="S27" s="12">
        <f t="shared" si="3"/>
        <v>35812</v>
      </c>
      <c r="U27" s="17">
        <v>45127</v>
      </c>
      <c r="V27" s="21">
        <v>4490</v>
      </c>
      <c r="W27" s="21">
        <v>28</v>
      </c>
      <c r="X27" s="21">
        <v>980</v>
      </c>
      <c r="Y27" s="21">
        <v>410</v>
      </c>
      <c r="Z27" s="21">
        <v>3</v>
      </c>
      <c r="AA27" s="21">
        <f t="shared" si="8"/>
        <v>25</v>
      </c>
      <c r="AB27" s="12">
        <f t="shared" si="5"/>
        <v>1390</v>
      </c>
      <c r="AC27" s="12">
        <f t="shared" si="6"/>
        <v>3100</v>
      </c>
      <c r="AD27" s="12">
        <f t="shared" si="7"/>
        <v>3510</v>
      </c>
    </row>
    <row r="28" spans="1:31" ht="19.899999999999999" customHeight="1" x14ac:dyDescent="0.25">
      <c r="A28" s="54">
        <v>23</v>
      </c>
      <c r="B28" s="54">
        <v>8</v>
      </c>
      <c r="C28" s="54">
        <v>2</v>
      </c>
      <c r="D28" s="54">
        <v>2</v>
      </c>
      <c r="E28" s="54">
        <v>4</v>
      </c>
      <c r="F28" s="57">
        <v>2</v>
      </c>
      <c r="G28" s="61">
        <v>885</v>
      </c>
      <c r="H28" s="61">
        <v>0</v>
      </c>
      <c r="I28" s="61">
        <f t="shared" si="1"/>
        <v>919</v>
      </c>
      <c r="J28" s="57">
        <v>500</v>
      </c>
      <c r="K28" s="57">
        <v>280</v>
      </c>
      <c r="L28" s="57">
        <v>0</v>
      </c>
      <c r="M28" s="57">
        <v>0</v>
      </c>
      <c r="N28" s="58">
        <f t="shared" si="4"/>
        <v>780</v>
      </c>
      <c r="O28" s="30">
        <v>34</v>
      </c>
      <c r="P28" s="30">
        <v>0</v>
      </c>
      <c r="Q28" s="30">
        <v>0</v>
      </c>
      <c r="R28" s="12">
        <f t="shared" si="2"/>
        <v>10</v>
      </c>
      <c r="S28" s="12">
        <f t="shared" si="3"/>
        <v>34893</v>
      </c>
      <c r="U28" s="17">
        <v>45128</v>
      </c>
      <c r="V28" s="21">
        <v>5110</v>
      </c>
      <c r="W28" s="21">
        <v>24</v>
      </c>
      <c r="X28" s="21">
        <v>2150</v>
      </c>
      <c r="Y28" s="21">
        <v>310</v>
      </c>
      <c r="Z28" s="21">
        <v>2</v>
      </c>
      <c r="AA28" s="21">
        <f t="shared" si="8"/>
        <v>22</v>
      </c>
      <c r="AB28" s="12">
        <f t="shared" si="5"/>
        <v>2460</v>
      </c>
      <c r="AC28" s="12">
        <f t="shared" si="6"/>
        <v>2650</v>
      </c>
      <c r="AD28" s="12">
        <f t="shared" si="7"/>
        <v>2960</v>
      </c>
      <c r="AE28" s="15"/>
    </row>
    <row r="29" spans="1:31" ht="19.899999999999999" customHeight="1" x14ac:dyDescent="0.25">
      <c r="A29" s="54">
        <v>24</v>
      </c>
      <c r="B29" s="54">
        <v>7</v>
      </c>
      <c r="C29" s="54">
        <v>0</v>
      </c>
      <c r="D29" s="54">
        <v>4</v>
      </c>
      <c r="E29" s="54">
        <v>2</v>
      </c>
      <c r="F29" s="57">
        <v>247</v>
      </c>
      <c r="G29" s="61">
        <v>180</v>
      </c>
      <c r="H29" s="61">
        <v>0</v>
      </c>
      <c r="I29" s="61">
        <f t="shared" si="1"/>
        <v>180</v>
      </c>
      <c r="J29" s="57">
        <v>465</v>
      </c>
      <c r="K29" s="57">
        <v>938</v>
      </c>
      <c r="L29" s="57">
        <v>0</v>
      </c>
      <c r="M29" s="57">
        <v>0</v>
      </c>
      <c r="N29" s="58">
        <f t="shared" si="4"/>
        <v>1428</v>
      </c>
      <c r="O29" s="30">
        <v>0</v>
      </c>
      <c r="P29" s="30">
        <v>25</v>
      </c>
      <c r="Q29" s="30">
        <v>0</v>
      </c>
      <c r="R29" s="12">
        <f t="shared" si="2"/>
        <v>7</v>
      </c>
      <c r="S29" s="12">
        <f t="shared" si="3"/>
        <v>34713</v>
      </c>
      <c r="U29" s="17" t="s">
        <v>57</v>
      </c>
      <c r="V29" s="21">
        <v>4060</v>
      </c>
      <c r="W29" s="21">
        <v>18</v>
      </c>
      <c r="X29" s="21">
        <v>1100</v>
      </c>
      <c r="Y29" s="21">
        <v>0</v>
      </c>
      <c r="Z29" s="21">
        <v>0</v>
      </c>
      <c r="AA29" s="21">
        <f t="shared" si="8"/>
        <v>18</v>
      </c>
      <c r="AB29" s="12">
        <f t="shared" si="5"/>
        <v>1100</v>
      </c>
      <c r="AC29" s="12">
        <f t="shared" si="6"/>
        <v>2960</v>
      </c>
      <c r="AD29" s="12">
        <f t="shared" si="7"/>
        <v>2960</v>
      </c>
      <c r="AE29" s="15"/>
    </row>
    <row r="30" spans="1:31" ht="19.899999999999999" customHeight="1" x14ac:dyDescent="0.25">
      <c r="A30" s="54">
        <v>25</v>
      </c>
      <c r="B30" s="54">
        <v>9</v>
      </c>
      <c r="C30" s="54">
        <v>1</v>
      </c>
      <c r="D30" s="54">
        <v>3</v>
      </c>
      <c r="E30" s="54">
        <v>5</v>
      </c>
      <c r="F30" s="57">
        <v>237</v>
      </c>
      <c r="G30" s="61">
        <v>755</v>
      </c>
      <c r="H30" s="61">
        <v>0</v>
      </c>
      <c r="I30" s="61">
        <f t="shared" si="1"/>
        <v>775</v>
      </c>
      <c r="J30" s="57">
        <v>30</v>
      </c>
      <c r="K30" s="57">
        <v>528</v>
      </c>
      <c r="L30" s="57">
        <v>0</v>
      </c>
      <c r="M30" s="57">
        <v>0</v>
      </c>
      <c r="N30" s="58">
        <f t="shared" si="4"/>
        <v>558</v>
      </c>
      <c r="O30" s="30">
        <v>20</v>
      </c>
      <c r="P30" s="30">
        <v>0</v>
      </c>
      <c r="Q30" s="30">
        <v>0</v>
      </c>
      <c r="R30" s="12">
        <f t="shared" si="2"/>
        <v>10</v>
      </c>
      <c r="S30" s="12">
        <f t="shared" si="3"/>
        <v>33938</v>
      </c>
      <c r="U30" s="17" t="s">
        <v>58</v>
      </c>
      <c r="V30" s="21">
        <v>5200</v>
      </c>
      <c r="W30" s="21">
        <v>20</v>
      </c>
      <c r="X30" s="21">
        <v>1680</v>
      </c>
      <c r="Y30" s="21">
        <v>700</v>
      </c>
      <c r="Z30" s="21">
        <v>5</v>
      </c>
      <c r="AA30" s="21">
        <f t="shared" si="8"/>
        <v>15</v>
      </c>
      <c r="AB30" s="12">
        <f>SUM(X30+Y30)</f>
        <v>2380</v>
      </c>
      <c r="AC30" s="12">
        <f t="shared" si="6"/>
        <v>2820</v>
      </c>
      <c r="AD30" s="12">
        <f t="shared" si="7"/>
        <v>3520</v>
      </c>
    </row>
    <row r="31" spans="1:31" ht="19.899999999999999" customHeight="1" x14ac:dyDescent="0.25">
      <c r="A31" s="54">
        <v>26</v>
      </c>
      <c r="B31" s="54">
        <v>8</v>
      </c>
      <c r="C31" s="54">
        <v>0</v>
      </c>
      <c r="D31" s="54">
        <v>3</v>
      </c>
      <c r="E31" s="54">
        <v>7</v>
      </c>
      <c r="F31" s="57">
        <v>339</v>
      </c>
      <c r="G31" s="61">
        <v>995</v>
      </c>
      <c r="H31" s="61">
        <v>0</v>
      </c>
      <c r="I31" s="61">
        <f t="shared" si="1"/>
        <v>1022</v>
      </c>
      <c r="J31" s="57">
        <v>0</v>
      </c>
      <c r="K31" s="57">
        <v>288</v>
      </c>
      <c r="L31" s="57">
        <v>0</v>
      </c>
      <c r="M31" s="57">
        <v>0</v>
      </c>
      <c r="N31" s="58">
        <f t="shared" si="4"/>
        <v>288</v>
      </c>
      <c r="O31" s="30">
        <v>27</v>
      </c>
      <c r="P31" s="30">
        <v>0</v>
      </c>
      <c r="Q31" s="30">
        <v>0</v>
      </c>
      <c r="R31" s="12">
        <f t="shared" si="2"/>
        <v>8</v>
      </c>
      <c r="S31" s="12">
        <f t="shared" si="3"/>
        <v>32916</v>
      </c>
      <c r="U31" s="17">
        <v>45138</v>
      </c>
      <c r="V31" s="21">
        <v>4030</v>
      </c>
      <c r="W31" s="21">
        <v>24</v>
      </c>
      <c r="X31" s="21">
        <v>1200</v>
      </c>
      <c r="Y31" s="21">
        <v>0</v>
      </c>
      <c r="Z31" s="21">
        <v>0</v>
      </c>
      <c r="AA31" s="21">
        <f t="shared" si="8"/>
        <v>24</v>
      </c>
      <c r="AB31" s="12">
        <f t="shared" si="5"/>
        <v>1200</v>
      </c>
      <c r="AC31" s="12">
        <f t="shared" si="6"/>
        <v>2830</v>
      </c>
      <c r="AD31" s="12">
        <f t="shared" si="7"/>
        <v>2830</v>
      </c>
    </row>
    <row r="32" spans="1:31" ht="19.899999999999999" customHeight="1" x14ac:dyDescent="0.25">
      <c r="A32" s="54">
        <v>27</v>
      </c>
      <c r="B32" s="54">
        <v>10</v>
      </c>
      <c r="C32" s="54">
        <v>0</v>
      </c>
      <c r="D32" s="54">
        <v>5</v>
      </c>
      <c r="E32" s="54">
        <v>5</v>
      </c>
      <c r="F32" s="57">
        <v>360</v>
      </c>
      <c r="G32" s="61">
        <v>648</v>
      </c>
      <c r="H32" s="61">
        <v>0</v>
      </c>
      <c r="I32" s="61">
        <f t="shared" si="1"/>
        <v>713</v>
      </c>
      <c r="J32" s="57">
        <v>415</v>
      </c>
      <c r="K32" s="57">
        <v>768</v>
      </c>
      <c r="L32" s="57">
        <v>0</v>
      </c>
      <c r="M32" s="57">
        <v>0</v>
      </c>
      <c r="N32" s="58">
        <f t="shared" si="4"/>
        <v>1183</v>
      </c>
      <c r="O32" s="30">
        <v>65</v>
      </c>
      <c r="P32" s="30">
        <v>0</v>
      </c>
      <c r="Q32" s="30">
        <v>0</v>
      </c>
      <c r="R32" s="12">
        <f t="shared" si="2"/>
        <v>10</v>
      </c>
      <c r="S32" s="12">
        <f t="shared" si="3"/>
        <v>32203</v>
      </c>
      <c r="U32" s="41" t="s">
        <v>2</v>
      </c>
      <c r="V32" s="31">
        <f t="shared" ref="V32:Z32" si="9">SUM(V23:V31)</f>
        <v>41690</v>
      </c>
      <c r="W32" s="31">
        <f t="shared" si="9"/>
        <v>213</v>
      </c>
      <c r="X32" s="31">
        <f t="shared" si="9"/>
        <v>9660</v>
      </c>
      <c r="Y32" s="31">
        <f t="shared" si="9"/>
        <v>3630</v>
      </c>
      <c r="Z32" s="31">
        <f t="shared" si="9"/>
        <v>25</v>
      </c>
      <c r="AA32" s="31">
        <f>SUM(AA23:AA31)</f>
        <v>188</v>
      </c>
      <c r="AB32" s="32">
        <f>SUM(AB23:AB31)</f>
        <v>13290</v>
      </c>
      <c r="AC32" s="32">
        <f>SUM(AC23:AC31)</f>
        <v>28400</v>
      </c>
      <c r="AD32" s="32">
        <f>SUM(AD23:AD31)</f>
        <v>32030</v>
      </c>
    </row>
    <row r="33" spans="1:31" ht="19.899999999999999" customHeight="1" x14ac:dyDescent="0.25">
      <c r="A33" s="54">
        <v>28</v>
      </c>
      <c r="B33" s="54">
        <v>11</v>
      </c>
      <c r="C33" s="54">
        <v>0</v>
      </c>
      <c r="D33" s="54">
        <v>2</v>
      </c>
      <c r="E33" s="54">
        <v>5</v>
      </c>
      <c r="F33" s="57">
        <v>176</v>
      </c>
      <c r="G33" s="61">
        <v>852</v>
      </c>
      <c r="H33" s="61">
        <v>0</v>
      </c>
      <c r="I33" s="61">
        <f t="shared" si="1"/>
        <v>984</v>
      </c>
      <c r="J33" s="57">
        <v>760</v>
      </c>
      <c r="K33" s="57">
        <v>784</v>
      </c>
      <c r="L33" s="57">
        <v>0</v>
      </c>
      <c r="M33" s="57">
        <v>0</v>
      </c>
      <c r="N33" s="58">
        <f t="shared" si="4"/>
        <v>1544</v>
      </c>
      <c r="O33" s="30">
        <v>132</v>
      </c>
      <c r="P33" s="30">
        <v>0</v>
      </c>
      <c r="Q33" s="30">
        <v>0</v>
      </c>
      <c r="R33" s="12">
        <f t="shared" si="2"/>
        <v>11</v>
      </c>
      <c r="S33" s="12">
        <f t="shared" si="3"/>
        <v>31219</v>
      </c>
      <c r="U33" s="119"/>
      <c r="V33" s="119"/>
      <c r="W33" s="38"/>
      <c r="X33" s="144"/>
      <c r="Y33" s="144"/>
      <c r="Z33" s="145"/>
      <c r="AA33" s="145"/>
    </row>
    <row r="34" spans="1:31" ht="19.899999999999999" customHeight="1" x14ac:dyDescent="0.25">
      <c r="A34" s="54">
        <v>29</v>
      </c>
      <c r="B34" s="54">
        <v>10</v>
      </c>
      <c r="C34" s="54">
        <v>1</v>
      </c>
      <c r="D34" s="54">
        <v>3</v>
      </c>
      <c r="E34" s="54">
        <v>3</v>
      </c>
      <c r="F34" s="57">
        <v>172</v>
      </c>
      <c r="G34" s="61">
        <v>611</v>
      </c>
      <c r="H34" s="61">
        <v>0</v>
      </c>
      <c r="I34" s="61">
        <f t="shared" si="1"/>
        <v>620</v>
      </c>
      <c r="J34" s="57">
        <v>740</v>
      </c>
      <c r="K34" s="57">
        <v>1113</v>
      </c>
      <c r="L34" s="57">
        <v>0</v>
      </c>
      <c r="M34" s="57">
        <v>0</v>
      </c>
      <c r="N34" s="58">
        <f t="shared" si="4"/>
        <v>1853</v>
      </c>
      <c r="O34" s="30">
        <v>9</v>
      </c>
      <c r="P34" s="30">
        <v>0</v>
      </c>
      <c r="Q34" s="30">
        <v>0</v>
      </c>
      <c r="R34" s="12">
        <f t="shared" si="2"/>
        <v>11</v>
      </c>
      <c r="S34" s="12">
        <f t="shared" si="3"/>
        <v>30599</v>
      </c>
      <c r="V34" s="16"/>
      <c r="W34" s="16"/>
    </row>
    <row r="35" spans="1:31" ht="19.899999999999999" customHeight="1" x14ac:dyDescent="0.25">
      <c r="A35" s="54">
        <v>30</v>
      </c>
      <c r="B35" s="54">
        <v>9</v>
      </c>
      <c r="C35" s="54">
        <v>0</v>
      </c>
      <c r="D35" s="54">
        <v>4</v>
      </c>
      <c r="E35" s="54">
        <v>4</v>
      </c>
      <c r="F35" s="57">
        <v>162</v>
      </c>
      <c r="G35" s="61">
        <v>1006</v>
      </c>
      <c r="H35" s="61">
        <v>0</v>
      </c>
      <c r="I35" s="61">
        <f t="shared" si="1"/>
        <v>1006</v>
      </c>
      <c r="J35" s="57">
        <v>400</v>
      </c>
      <c r="K35" s="57">
        <v>1110</v>
      </c>
      <c r="L35" s="57">
        <v>0</v>
      </c>
      <c r="M35" s="57">
        <v>0</v>
      </c>
      <c r="N35" s="58">
        <f t="shared" si="4"/>
        <v>1510</v>
      </c>
      <c r="O35" s="30">
        <v>0</v>
      </c>
      <c r="P35" s="30">
        <v>0</v>
      </c>
      <c r="Q35" s="30">
        <v>0</v>
      </c>
      <c r="R35" s="12">
        <f t="shared" si="2"/>
        <v>9</v>
      </c>
      <c r="S35" s="12">
        <f t="shared" si="3"/>
        <v>29593</v>
      </c>
      <c r="V35" s="16"/>
      <c r="W35" s="16"/>
    </row>
    <row r="36" spans="1:31" ht="19.899999999999999" customHeight="1" x14ac:dyDescent="0.25">
      <c r="A36" s="54">
        <v>31</v>
      </c>
      <c r="B36" s="54">
        <v>10</v>
      </c>
      <c r="C36" s="54">
        <v>0</v>
      </c>
      <c r="D36" s="54">
        <v>4</v>
      </c>
      <c r="E36" s="54">
        <v>4</v>
      </c>
      <c r="F36" s="57">
        <v>136</v>
      </c>
      <c r="G36" s="61">
        <v>1111</v>
      </c>
      <c r="H36" s="61">
        <v>0</v>
      </c>
      <c r="I36" s="61">
        <f t="shared" si="1"/>
        <v>1163</v>
      </c>
      <c r="J36" s="57">
        <v>480</v>
      </c>
      <c r="K36" s="57">
        <v>920</v>
      </c>
      <c r="L36" s="57">
        <v>0</v>
      </c>
      <c r="M36" s="57">
        <v>0</v>
      </c>
      <c r="N36" s="58">
        <f t="shared" si="4"/>
        <v>1400</v>
      </c>
      <c r="O36" s="30">
        <v>52</v>
      </c>
      <c r="P36" s="30">
        <v>0</v>
      </c>
      <c r="Q36" s="30">
        <v>0</v>
      </c>
      <c r="R36" s="12">
        <f t="shared" si="2"/>
        <v>10</v>
      </c>
      <c r="S36" s="12">
        <f t="shared" si="3"/>
        <v>28430</v>
      </c>
      <c r="V36" s="16" t="s">
        <v>61</v>
      </c>
      <c r="W36" s="70">
        <v>28430</v>
      </c>
    </row>
    <row r="37" spans="1:31" s="13" customFormat="1" ht="19.899999999999999" customHeight="1" x14ac:dyDescent="0.25">
      <c r="A37" s="25" t="s">
        <v>2</v>
      </c>
      <c r="B37" s="25">
        <f t="shared" ref="B37:R37" si="10">SUM(B6:B36)</f>
        <v>302</v>
      </c>
      <c r="C37" s="25">
        <f t="shared" si="10"/>
        <v>63</v>
      </c>
      <c r="D37" s="25">
        <f t="shared" si="10"/>
        <v>93</v>
      </c>
      <c r="E37" s="25">
        <f t="shared" si="10"/>
        <v>139</v>
      </c>
      <c r="F37" s="25">
        <f t="shared" si="10"/>
        <v>4980</v>
      </c>
      <c r="G37" s="25">
        <f t="shared" si="10"/>
        <v>24336</v>
      </c>
      <c r="H37" s="25">
        <f t="shared" si="10"/>
        <v>0</v>
      </c>
      <c r="I37" s="26">
        <f>SUM(I6:I36)</f>
        <v>25710</v>
      </c>
      <c r="J37" s="25">
        <f t="shared" si="10"/>
        <v>22730</v>
      </c>
      <c r="K37" s="25">
        <f t="shared" si="10"/>
        <v>21608</v>
      </c>
      <c r="L37" s="25">
        <f t="shared" si="10"/>
        <v>0</v>
      </c>
      <c r="M37" s="25">
        <f t="shared" si="10"/>
        <v>5885</v>
      </c>
      <c r="N37" s="25">
        <f t="shared" si="10"/>
        <v>50641</v>
      </c>
      <c r="O37" s="25">
        <f t="shared" si="10"/>
        <v>1374</v>
      </c>
      <c r="P37" s="25">
        <f t="shared" si="10"/>
        <v>418</v>
      </c>
      <c r="Q37" s="25">
        <f t="shared" si="10"/>
        <v>70</v>
      </c>
      <c r="R37" s="25">
        <f t="shared" si="10"/>
        <v>365</v>
      </c>
      <c r="S37" s="26"/>
      <c r="T37"/>
      <c r="V37" s="16"/>
      <c r="W37" s="16"/>
      <c r="Y37"/>
      <c r="Z37" s="4"/>
      <c r="AA37" s="4"/>
      <c r="AC37" s="4"/>
      <c r="AD37" s="4"/>
      <c r="AE37" s="4"/>
    </row>
    <row r="38" spans="1:31" s="13" customFormat="1" ht="19.899999999999999" customHeight="1" x14ac:dyDescent="0.25">
      <c r="A38" s="4"/>
      <c r="B38" s="4"/>
      <c r="C38" s="4"/>
      <c r="D38" s="4"/>
      <c r="E38" s="4"/>
      <c r="F38" s="4"/>
      <c r="G38" s="24"/>
      <c r="H38" s="24"/>
      <c r="I38" s="24"/>
      <c r="J38" s="4"/>
      <c r="K38" s="4"/>
      <c r="L38" s="4"/>
      <c r="M38" s="4"/>
      <c r="N38" s="24"/>
      <c r="O38" s="24"/>
      <c r="P38" s="24"/>
      <c r="Q38" s="24"/>
      <c r="R38" s="24"/>
      <c r="S38" s="8"/>
      <c r="T38"/>
      <c r="V38" s="16"/>
      <c r="W38" s="16"/>
      <c r="Y38"/>
      <c r="Z38" s="4"/>
      <c r="AA38" s="4"/>
      <c r="AC38" s="4"/>
      <c r="AD38" s="4"/>
      <c r="AE38" s="4"/>
    </row>
    <row r="39" spans="1:31" s="13" customFormat="1" ht="19.899999999999999" customHeight="1" x14ac:dyDescent="0.25">
      <c r="A39" s="4"/>
      <c r="B39" s="4"/>
      <c r="C39" s="4"/>
      <c r="D39" s="4"/>
      <c r="E39" s="4"/>
      <c r="F39" s="4"/>
      <c r="G39" s="24"/>
      <c r="H39" s="24"/>
      <c r="I39" s="24"/>
      <c r="J39" s="4"/>
      <c r="K39" s="4"/>
      <c r="L39" s="4"/>
      <c r="M39" s="4"/>
      <c r="N39" s="24"/>
      <c r="O39" s="24"/>
      <c r="P39" s="24"/>
      <c r="Q39" s="24"/>
      <c r="R39" s="24"/>
      <c r="S39" s="8"/>
      <c r="T39"/>
      <c r="V39" s="16"/>
      <c r="W39" s="16"/>
      <c r="Y39"/>
      <c r="Z39" s="4"/>
      <c r="AA39" s="4"/>
      <c r="AC39" s="4"/>
      <c r="AD39" s="4"/>
      <c r="AE39" s="4"/>
    </row>
    <row r="40" spans="1:31" s="13" customFormat="1" x14ac:dyDescent="0.25">
      <c r="A40" s="4"/>
      <c r="B40" s="4"/>
      <c r="C40" s="4"/>
      <c r="D40" s="4"/>
      <c r="E40" s="4"/>
      <c r="F40" s="4"/>
      <c r="G40" s="24"/>
      <c r="H40" s="24"/>
      <c r="I40" s="24"/>
      <c r="J40" s="4"/>
      <c r="K40" s="4"/>
      <c r="L40" s="4"/>
      <c r="M40" s="4"/>
      <c r="N40" s="24"/>
      <c r="O40" s="24"/>
      <c r="P40" s="24"/>
      <c r="Q40" s="24"/>
      <c r="R40" s="24"/>
      <c r="S40" s="8"/>
      <c r="T40"/>
      <c r="V40" s="16"/>
      <c r="W40" s="16"/>
      <c r="Y40"/>
      <c r="Z40" s="4"/>
      <c r="AA40" s="4"/>
      <c r="AC40" s="4"/>
      <c r="AD40" s="4"/>
      <c r="AE40" s="4"/>
    </row>
    <row r="41" spans="1:31" s="13" customFormat="1" x14ac:dyDescent="0.25">
      <c r="A41" s="4"/>
      <c r="B41" s="4"/>
      <c r="C41" s="4"/>
      <c r="D41" s="4"/>
      <c r="E41" s="4"/>
      <c r="F41" s="4"/>
      <c r="G41" s="24"/>
      <c r="H41" s="24"/>
      <c r="I41" s="24"/>
      <c r="J41" s="4"/>
      <c r="K41" s="4"/>
      <c r="L41" s="4"/>
      <c r="M41" s="4"/>
      <c r="N41" s="24"/>
      <c r="O41" s="24"/>
      <c r="P41" s="24"/>
      <c r="Q41" s="24"/>
      <c r="R41" s="24"/>
      <c r="S41" s="8"/>
      <c r="T41"/>
      <c r="V41" s="16"/>
      <c r="W41" s="16"/>
      <c r="Y41"/>
      <c r="Z41" s="4"/>
      <c r="AA41" s="4"/>
      <c r="AC41" s="4"/>
      <c r="AD41" s="4"/>
      <c r="AE41" s="4"/>
    </row>
    <row r="42" spans="1:31" s="13" customFormat="1" x14ac:dyDescent="0.25">
      <c r="A42" s="4"/>
      <c r="B42" s="4"/>
      <c r="C42" s="4"/>
      <c r="D42" s="4"/>
      <c r="E42" s="4"/>
      <c r="F42" s="4"/>
      <c r="G42" s="24"/>
      <c r="H42" s="24"/>
      <c r="I42" s="24"/>
      <c r="J42" s="4"/>
      <c r="K42" s="4"/>
      <c r="L42" s="4"/>
      <c r="M42" s="4"/>
      <c r="N42" s="24"/>
      <c r="O42" s="24"/>
      <c r="P42" s="24"/>
      <c r="Q42" s="24"/>
      <c r="R42" s="24"/>
      <c r="S42" s="8"/>
      <c r="T42"/>
      <c r="V42" s="16"/>
      <c r="W42" s="16"/>
      <c r="Y42"/>
      <c r="Z42" s="4"/>
      <c r="AA42" s="4"/>
      <c r="AC42" s="4"/>
      <c r="AD42" s="4"/>
      <c r="AE42" s="4"/>
    </row>
    <row r="43" spans="1:31" s="13" customFormat="1" x14ac:dyDescent="0.25">
      <c r="A43" s="4"/>
      <c r="B43" s="4"/>
      <c r="C43" s="4"/>
      <c r="D43" s="4"/>
      <c r="E43" s="4"/>
      <c r="F43" s="4"/>
      <c r="G43" s="24"/>
      <c r="H43" s="24"/>
      <c r="I43" s="24"/>
      <c r="J43" s="4"/>
      <c r="K43" s="4"/>
      <c r="L43" s="4"/>
      <c r="M43" s="4"/>
      <c r="N43" s="24"/>
      <c r="O43" s="24"/>
      <c r="P43" s="24"/>
      <c r="Q43" s="24"/>
      <c r="R43" s="24"/>
      <c r="S43" s="8"/>
      <c r="T43"/>
      <c r="V43" s="16"/>
      <c r="W43" s="16"/>
      <c r="Y43"/>
      <c r="Z43" s="4"/>
      <c r="AA43" s="4"/>
      <c r="AC43" s="4"/>
      <c r="AD43" s="4"/>
      <c r="AE43" s="4"/>
    </row>
  </sheetData>
  <mergeCells count="13">
    <mergeCell ref="AA3:AB3"/>
    <mergeCell ref="U5:X5"/>
    <mergeCell ref="Z5:AB5"/>
    <mergeCell ref="X33:Y33"/>
    <mergeCell ref="Z33:AA33"/>
    <mergeCell ref="U18:V18"/>
    <mergeCell ref="A4:E4"/>
    <mergeCell ref="A3:S3"/>
    <mergeCell ref="G4:N4"/>
    <mergeCell ref="O4:Q4"/>
    <mergeCell ref="U33:V33"/>
    <mergeCell ref="U7:W7"/>
    <mergeCell ref="T3:Z3"/>
  </mergeCells>
  <pageMargins left="0" right="0.11811023622047245" top="0.19685039370078741" bottom="0.19685039370078741" header="0.31496062992125984" footer="0.31496062992125984"/>
  <pageSetup paperSize="9" scale="63" orientation="landscape" r:id="rId1"/>
  <ignoredErrors>
    <ignoredError sqref="N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3"/>
  <sheetViews>
    <sheetView topLeftCell="A17" zoomScale="77" zoomScaleNormal="77" workbookViewId="0">
      <selection activeCell="R36" sqref="R36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5.42578125" style="4" bestFit="1" customWidth="1"/>
    <col min="7" max="7" width="6.42578125" style="24" bestFit="1" customWidth="1"/>
    <col min="8" max="8" width="6.85546875" style="24" bestFit="1" customWidth="1"/>
    <col min="9" max="9" width="7.28515625" style="24" customWidth="1"/>
    <col min="10" max="10" width="6.42578125" style="4" bestFit="1" customWidth="1"/>
    <col min="11" max="12" width="6.85546875" style="4" bestFit="1" customWidth="1"/>
    <col min="13" max="13" width="7.28515625" style="24" customWidth="1"/>
    <col min="14" max="17" width="6.28515625" style="24" customWidth="1"/>
    <col min="18" max="18" width="12.5703125" style="8" customWidth="1"/>
    <col min="19" max="19" width="0.7109375" customWidth="1"/>
    <col min="20" max="20" width="13.140625" style="13" customWidth="1"/>
    <col min="21" max="21" width="13.5703125" style="13" customWidth="1"/>
    <col min="22" max="22" width="8.5703125" style="13" customWidth="1"/>
    <col min="23" max="23" width="8.7109375" style="4" customWidth="1"/>
    <col min="24" max="24" width="7.140625" customWidth="1"/>
    <col min="25" max="26" width="12.7109375" style="4" customWidth="1"/>
    <col min="27" max="27" width="11.7109375" style="13" customWidth="1"/>
    <col min="28" max="28" width="11.7109375" style="4" bestFit="1" customWidth="1"/>
    <col min="29" max="29" width="13.42578125" style="4" customWidth="1"/>
    <col min="30" max="30" width="9.140625" style="4"/>
  </cols>
  <sheetData>
    <row r="1" spans="1:27" ht="39" customHeight="1" x14ac:dyDescent="0.25"/>
    <row r="2" spans="1:27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7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8"/>
      <c r="S3" s="111"/>
      <c r="T3" s="111"/>
      <c r="U3" s="111"/>
      <c r="V3" s="111"/>
      <c r="W3" s="111"/>
      <c r="X3" s="111"/>
      <c r="Y3" s="112"/>
      <c r="Z3" s="113" t="s">
        <v>60</v>
      </c>
      <c r="AA3" s="114"/>
    </row>
    <row r="4" spans="1:27" ht="19.899999999999999" customHeight="1" thickTop="1" x14ac:dyDescent="0.25">
      <c r="A4" s="126" t="s">
        <v>42</v>
      </c>
      <c r="B4" s="127"/>
      <c r="C4" s="127"/>
      <c r="D4" s="127"/>
      <c r="E4" s="128"/>
      <c r="F4" s="62"/>
      <c r="G4" s="141" t="s">
        <v>45</v>
      </c>
      <c r="H4" s="141"/>
      <c r="I4" s="141"/>
      <c r="J4" s="141"/>
      <c r="K4" s="141"/>
      <c r="L4" s="141"/>
      <c r="M4" s="142"/>
      <c r="N4" s="129" t="s">
        <v>41</v>
      </c>
      <c r="O4" s="129"/>
      <c r="P4" s="129"/>
      <c r="Q4" s="71"/>
      <c r="R4" s="71"/>
      <c r="S4" s="27"/>
      <c r="T4" s="27"/>
      <c r="U4" s="27"/>
      <c r="V4" s="27"/>
      <c r="W4" s="27"/>
      <c r="X4" s="27"/>
      <c r="Y4" s="27"/>
      <c r="Z4" s="29"/>
      <c r="AA4" s="28"/>
    </row>
    <row r="5" spans="1:27" ht="65.25" customHeight="1" x14ac:dyDescent="0.25">
      <c r="A5" s="53" t="s">
        <v>5</v>
      </c>
      <c r="B5" s="53" t="s">
        <v>36</v>
      </c>
      <c r="C5" s="53" t="s">
        <v>35</v>
      </c>
      <c r="D5" s="53" t="s">
        <v>37</v>
      </c>
      <c r="E5" s="53" t="s">
        <v>38</v>
      </c>
      <c r="F5" s="55" t="s">
        <v>16</v>
      </c>
      <c r="G5" s="60" t="s">
        <v>33</v>
      </c>
      <c r="H5" s="60" t="s">
        <v>34</v>
      </c>
      <c r="I5" s="60" t="s">
        <v>46</v>
      </c>
      <c r="J5" s="84" t="s">
        <v>30</v>
      </c>
      <c r="K5" s="84" t="s">
        <v>31</v>
      </c>
      <c r="L5" s="84" t="s">
        <v>62</v>
      </c>
      <c r="M5" s="56" t="s">
        <v>44</v>
      </c>
      <c r="N5" s="51" t="s">
        <v>33</v>
      </c>
      <c r="O5" s="51" t="s">
        <v>10</v>
      </c>
      <c r="P5" s="51" t="s">
        <v>39</v>
      </c>
      <c r="Q5" s="50" t="s">
        <v>40</v>
      </c>
      <c r="R5" s="45" t="s">
        <v>6</v>
      </c>
      <c r="S5" s="3"/>
      <c r="T5" s="109" t="s">
        <v>8</v>
      </c>
      <c r="U5" s="109"/>
      <c r="V5" s="109"/>
      <c r="W5" s="109"/>
      <c r="Y5" s="109" t="s">
        <v>9</v>
      </c>
      <c r="Z5" s="109"/>
      <c r="AA5" s="109"/>
    </row>
    <row r="6" spans="1:27" ht="49.15" customHeight="1" x14ac:dyDescent="0.25">
      <c r="A6" s="54">
        <v>1</v>
      </c>
      <c r="B6" s="54">
        <v>10</v>
      </c>
      <c r="C6" s="54">
        <v>0</v>
      </c>
      <c r="D6" s="54">
        <v>4</v>
      </c>
      <c r="E6" s="54">
        <v>7</v>
      </c>
      <c r="F6" s="57">
        <v>74</v>
      </c>
      <c r="G6" s="61">
        <v>968</v>
      </c>
      <c r="H6" s="61">
        <v>976</v>
      </c>
      <c r="I6" s="61">
        <f>SUM(G6+H6+N6)</f>
        <v>1950</v>
      </c>
      <c r="J6" s="57">
        <v>454</v>
      </c>
      <c r="K6" s="57">
        <v>320</v>
      </c>
      <c r="L6" s="57">
        <v>0</v>
      </c>
      <c r="M6" s="58">
        <f t="shared" ref="M6:M36" si="0">SUM(J6+K6+L6+O6)</f>
        <v>774</v>
      </c>
      <c r="N6" s="30">
        <v>6</v>
      </c>
      <c r="O6" s="30">
        <v>0</v>
      </c>
      <c r="P6" s="30">
        <v>0</v>
      </c>
      <c r="Q6" s="12">
        <f>SUM(B6+C6)</f>
        <v>10</v>
      </c>
      <c r="R6" s="12">
        <f>SUM(W$19-I6)</f>
        <v>54564</v>
      </c>
      <c r="T6" s="5" t="s">
        <v>0</v>
      </c>
      <c r="U6" s="5" t="s">
        <v>1</v>
      </c>
      <c r="V6" s="5" t="s">
        <v>11</v>
      </c>
      <c r="W6" s="7" t="s">
        <v>3</v>
      </c>
      <c r="Y6" s="6" t="s">
        <v>0</v>
      </c>
      <c r="Z6" s="5" t="s">
        <v>12</v>
      </c>
      <c r="AA6" s="5" t="s">
        <v>11</v>
      </c>
    </row>
    <row r="7" spans="1:27" ht="19.899999999999999" customHeight="1" x14ac:dyDescent="0.25">
      <c r="A7" s="54">
        <v>2</v>
      </c>
      <c r="B7" s="54">
        <v>11</v>
      </c>
      <c r="C7" s="54">
        <v>2</v>
      </c>
      <c r="D7" s="54">
        <v>4</v>
      </c>
      <c r="E7" s="54">
        <v>8</v>
      </c>
      <c r="F7" s="57">
        <v>90</v>
      </c>
      <c r="G7" s="61">
        <v>1034</v>
      </c>
      <c r="H7" s="61">
        <v>1120</v>
      </c>
      <c r="I7" s="61">
        <f t="shared" ref="I7:I36" si="1">SUM(G7+H7+N7)</f>
        <v>2174</v>
      </c>
      <c r="J7" s="57">
        <v>640</v>
      </c>
      <c r="K7" s="57">
        <v>350</v>
      </c>
      <c r="L7" s="57">
        <v>0</v>
      </c>
      <c r="M7" s="58">
        <f t="shared" si="0"/>
        <v>990</v>
      </c>
      <c r="N7" s="30">
        <v>20</v>
      </c>
      <c r="O7" s="30">
        <v>0</v>
      </c>
      <c r="P7" s="30">
        <v>0</v>
      </c>
      <c r="Q7" s="12">
        <f t="shared" ref="Q7:Q36" si="2">SUM(B7+C7)</f>
        <v>13</v>
      </c>
      <c r="R7" s="12">
        <f>SUM(R6-I7)</f>
        <v>52390</v>
      </c>
      <c r="T7" s="123" t="s">
        <v>21</v>
      </c>
      <c r="U7" s="124"/>
      <c r="V7" s="125"/>
      <c r="W7" s="24">
        <v>28430</v>
      </c>
      <c r="Y7" s="11"/>
      <c r="Z7" s="12"/>
      <c r="AA7" s="14"/>
    </row>
    <row r="8" spans="1:27" ht="19.899999999999999" customHeight="1" x14ac:dyDescent="0.25">
      <c r="A8" s="54">
        <v>3</v>
      </c>
      <c r="B8" s="54">
        <v>12</v>
      </c>
      <c r="C8" s="54">
        <v>0</v>
      </c>
      <c r="D8" s="54">
        <v>2</v>
      </c>
      <c r="E8" s="54">
        <v>8</v>
      </c>
      <c r="F8" s="57">
        <v>50</v>
      </c>
      <c r="G8" s="61">
        <v>830</v>
      </c>
      <c r="H8" s="61">
        <v>1416</v>
      </c>
      <c r="I8" s="61">
        <f t="shared" si="1"/>
        <v>2266</v>
      </c>
      <c r="J8" s="57">
        <v>760</v>
      </c>
      <c r="K8" s="57">
        <v>628</v>
      </c>
      <c r="L8" s="57">
        <v>0</v>
      </c>
      <c r="M8" s="58">
        <f t="shared" si="0"/>
        <v>1388</v>
      </c>
      <c r="N8" s="30">
        <v>20</v>
      </c>
      <c r="O8" s="30">
        <v>0</v>
      </c>
      <c r="P8" s="30">
        <v>0</v>
      </c>
      <c r="Q8" s="12">
        <f t="shared" si="2"/>
        <v>12</v>
      </c>
      <c r="R8" s="12">
        <f t="shared" ref="R8:R36" si="3">SUM(R7-I8)</f>
        <v>50124</v>
      </c>
      <c r="T8" s="11">
        <v>45138</v>
      </c>
      <c r="U8" s="11"/>
      <c r="V8" s="14">
        <v>24</v>
      </c>
      <c r="W8" s="12">
        <v>2830</v>
      </c>
      <c r="Y8" s="11"/>
      <c r="Z8" s="12"/>
      <c r="AA8" s="14"/>
    </row>
    <row r="9" spans="1:27" ht="19.899999999999999" customHeight="1" x14ac:dyDescent="0.25">
      <c r="A9" s="54">
        <v>4</v>
      </c>
      <c r="B9" s="54">
        <v>12</v>
      </c>
      <c r="C9" s="54">
        <v>2</v>
      </c>
      <c r="D9" s="54">
        <v>1</v>
      </c>
      <c r="E9" s="54">
        <v>9</v>
      </c>
      <c r="F9" s="57">
        <v>50</v>
      </c>
      <c r="G9" s="61">
        <v>1120</v>
      </c>
      <c r="H9" s="61">
        <v>1064</v>
      </c>
      <c r="I9" s="61">
        <f t="shared" si="1"/>
        <v>2464</v>
      </c>
      <c r="J9" s="57">
        <v>1420</v>
      </c>
      <c r="K9" s="57">
        <v>328</v>
      </c>
      <c r="L9" s="57">
        <v>0</v>
      </c>
      <c r="M9" s="58">
        <f t="shared" si="0"/>
        <v>1748</v>
      </c>
      <c r="N9" s="30">
        <v>280</v>
      </c>
      <c r="O9" s="30">
        <v>0</v>
      </c>
      <c r="P9" s="30">
        <v>0</v>
      </c>
      <c r="Q9" s="12">
        <f t="shared" si="2"/>
        <v>14</v>
      </c>
      <c r="R9" s="12">
        <f t="shared" si="3"/>
        <v>47660</v>
      </c>
      <c r="T9" s="11">
        <v>45141</v>
      </c>
      <c r="U9" s="11">
        <v>45146</v>
      </c>
      <c r="V9" s="14">
        <v>24</v>
      </c>
      <c r="W9" s="12">
        <v>3900</v>
      </c>
      <c r="Y9" s="11"/>
      <c r="Z9" s="12"/>
      <c r="AA9" s="14"/>
    </row>
    <row r="10" spans="1:27" ht="19.899999999999999" customHeight="1" x14ac:dyDescent="0.25">
      <c r="A10" s="54">
        <v>5</v>
      </c>
      <c r="B10" s="54">
        <v>13</v>
      </c>
      <c r="C10" s="54">
        <v>0</v>
      </c>
      <c r="D10" s="54">
        <v>1</v>
      </c>
      <c r="E10" s="54">
        <v>8</v>
      </c>
      <c r="F10" s="57">
        <v>40</v>
      </c>
      <c r="G10" s="61">
        <v>1160</v>
      </c>
      <c r="H10" s="61">
        <v>472</v>
      </c>
      <c r="I10" s="61">
        <f t="shared" si="1"/>
        <v>1632</v>
      </c>
      <c r="J10" s="57">
        <v>0</v>
      </c>
      <c r="K10" s="57">
        <v>5285</v>
      </c>
      <c r="L10" s="57">
        <v>0</v>
      </c>
      <c r="M10" s="58">
        <f t="shared" si="0"/>
        <v>5285</v>
      </c>
      <c r="N10" s="30">
        <v>0</v>
      </c>
      <c r="O10" s="30">
        <v>0</v>
      </c>
      <c r="P10" s="30">
        <v>0</v>
      </c>
      <c r="Q10" s="12">
        <f t="shared" si="2"/>
        <v>13</v>
      </c>
      <c r="R10" s="12">
        <f t="shared" si="3"/>
        <v>46028</v>
      </c>
      <c r="T10" s="11">
        <v>45142</v>
      </c>
      <c r="U10" s="11">
        <v>45146</v>
      </c>
      <c r="V10" s="14">
        <v>23</v>
      </c>
      <c r="W10" s="12">
        <v>2860</v>
      </c>
      <c r="Y10" s="11"/>
      <c r="Z10" s="12"/>
      <c r="AA10" s="14"/>
    </row>
    <row r="11" spans="1:27" ht="19.899999999999999" customHeight="1" x14ac:dyDescent="0.25">
      <c r="A11" s="54">
        <v>6</v>
      </c>
      <c r="B11" s="54">
        <v>12</v>
      </c>
      <c r="C11" s="54">
        <v>0</v>
      </c>
      <c r="D11" s="54">
        <v>1</v>
      </c>
      <c r="E11" s="54">
        <v>9</v>
      </c>
      <c r="F11" s="57">
        <v>46</v>
      </c>
      <c r="G11" s="61">
        <v>1100</v>
      </c>
      <c r="H11" s="61">
        <v>776</v>
      </c>
      <c r="I11" s="61">
        <f t="shared" si="1"/>
        <v>1886</v>
      </c>
      <c r="J11" s="57">
        <v>0</v>
      </c>
      <c r="K11" s="57">
        <v>560</v>
      </c>
      <c r="L11" s="57">
        <v>0</v>
      </c>
      <c r="M11" s="58">
        <f t="shared" si="0"/>
        <v>560</v>
      </c>
      <c r="N11" s="30">
        <v>10</v>
      </c>
      <c r="O11" s="30">
        <v>0</v>
      </c>
      <c r="P11" s="30">
        <v>0</v>
      </c>
      <c r="Q11" s="12">
        <f t="shared" si="2"/>
        <v>12</v>
      </c>
      <c r="R11" s="12">
        <f t="shared" si="3"/>
        <v>44142</v>
      </c>
      <c r="T11" s="11">
        <v>45147</v>
      </c>
      <c r="U11" s="11">
        <v>45150</v>
      </c>
      <c r="V11" s="14">
        <v>20</v>
      </c>
      <c r="W11" s="12">
        <v>3210</v>
      </c>
      <c r="Y11" s="11"/>
      <c r="Z11" s="12"/>
      <c r="AA11" s="14"/>
    </row>
    <row r="12" spans="1:27" ht="19.899999999999999" customHeight="1" x14ac:dyDescent="0.25">
      <c r="A12" s="54">
        <v>7</v>
      </c>
      <c r="B12" s="54">
        <v>12</v>
      </c>
      <c r="C12" s="54">
        <v>1</v>
      </c>
      <c r="D12" s="54">
        <v>1</v>
      </c>
      <c r="E12" s="54">
        <v>8</v>
      </c>
      <c r="F12" s="57">
        <v>25</v>
      </c>
      <c r="G12" s="61">
        <v>888</v>
      </c>
      <c r="H12" s="61">
        <v>959</v>
      </c>
      <c r="I12" s="61">
        <f t="shared" si="1"/>
        <v>1867</v>
      </c>
      <c r="J12" s="57">
        <v>60</v>
      </c>
      <c r="K12" s="57">
        <v>340</v>
      </c>
      <c r="L12" s="57">
        <v>248</v>
      </c>
      <c r="M12" s="58">
        <f t="shared" si="0"/>
        <v>648</v>
      </c>
      <c r="N12" s="30">
        <v>20</v>
      </c>
      <c r="O12" s="30">
        <v>0</v>
      </c>
      <c r="P12" s="30">
        <v>0</v>
      </c>
      <c r="Q12" s="12">
        <f t="shared" si="2"/>
        <v>13</v>
      </c>
      <c r="R12" s="12">
        <f t="shared" si="3"/>
        <v>42275</v>
      </c>
      <c r="T12" s="11">
        <v>45148</v>
      </c>
      <c r="U12" s="11">
        <v>45151</v>
      </c>
      <c r="V12" s="39">
        <v>18</v>
      </c>
      <c r="W12" s="12">
        <v>2980</v>
      </c>
      <c r="Y12" s="19" t="s">
        <v>2</v>
      </c>
      <c r="Z12" s="32">
        <f>SUM(Z7:Z11)</f>
        <v>0</v>
      </c>
      <c r="AA12" s="33">
        <f>SUM(AA7:AA11)</f>
        <v>0</v>
      </c>
    </row>
    <row r="13" spans="1:27" ht="19.899999999999999" customHeight="1" x14ac:dyDescent="0.25">
      <c r="A13" s="54">
        <v>8</v>
      </c>
      <c r="B13" s="54">
        <v>12</v>
      </c>
      <c r="C13" s="54">
        <v>0</v>
      </c>
      <c r="D13" s="54">
        <v>2</v>
      </c>
      <c r="E13" s="54">
        <v>7</v>
      </c>
      <c r="F13" s="57">
        <v>60</v>
      </c>
      <c r="G13" s="61">
        <v>462</v>
      </c>
      <c r="H13" s="61">
        <v>1354</v>
      </c>
      <c r="I13" s="61">
        <f t="shared" si="1"/>
        <v>1886</v>
      </c>
      <c r="J13" s="57">
        <v>470</v>
      </c>
      <c r="K13" s="57">
        <v>280</v>
      </c>
      <c r="L13" s="57">
        <v>0</v>
      </c>
      <c r="M13" s="58">
        <f t="shared" si="0"/>
        <v>750</v>
      </c>
      <c r="N13" s="30">
        <v>70</v>
      </c>
      <c r="O13" s="30">
        <v>0</v>
      </c>
      <c r="P13" s="30">
        <v>0</v>
      </c>
      <c r="Q13" s="12">
        <f t="shared" si="2"/>
        <v>12</v>
      </c>
      <c r="R13" s="12">
        <f t="shared" si="3"/>
        <v>40389</v>
      </c>
      <c r="T13" s="11">
        <v>45154</v>
      </c>
      <c r="U13" s="11">
        <v>45159</v>
      </c>
      <c r="V13" s="39">
        <v>16</v>
      </c>
      <c r="W13" s="12">
        <v>3520</v>
      </c>
    </row>
    <row r="14" spans="1:27" ht="19.899999999999999" customHeight="1" x14ac:dyDescent="0.25">
      <c r="A14" s="54">
        <v>9</v>
      </c>
      <c r="B14" s="54">
        <v>12</v>
      </c>
      <c r="C14" s="54">
        <v>0</v>
      </c>
      <c r="D14" s="54">
        <v>2</v>
      </c>
      <c r="E14" s="54">
        <v>8</v>
      </c>
      <c r="F14" s="57">
        <v>154</v>
      </c>
      <c r="G14" s="61">
        <v>152</v>
      </c>
      <c r="H14" s="61">
        <v>1062</v>
      </c>
      <c r="I14" s="61">
        <f t="shared" si="1"/>
        <v>1214</v>
      </c>
      <c r="J14" s="57">
        <v>624</v>
      </c>
      <c r="K14" s="57">
        <v>320</v>
      </c>
      <c r="L14" s="57">
        <v>0</v>
      </c>
      <c r="M14" s="58">
        <f t="shared" si="0"/>
        <v>1144</v>
      </c>
      <c r="N14" s="30">
        <v>0</v>
      </c>
      <c r="O14" s="30">
        <v>200</v>
      </c>
      <c r="P14" s="30">
        <v>40</v>
      </c>
      <c r="Q14" s="12">
        <f t="shared" si="2"/>
        <v>12</v>
      </c>
      <c r="R14" s="12">
        <f t="shared" si="3"/>
        <v>39175</v>
      </c>
      <c r="T14" s="11">
        <v>45155</v>
      </c>
      <c r="U14" s="11">
        <v>45161</v>
      </c>
      <c r="V14" s="39">
        <v>18</v>
      </c>
      <c r="W14" s="12">
        <v>2310</v>
      </c>
    </row>
    <row r="15" spans="1:27" ht="19.899999999999999" customHeight="1" x14ac:dyDescent="0.25">
      <c r="A15" s="54">
        <v>10</v>
      </c>
      <c r="B15" s="54">
        <v>10</v>
      </c>
      <c r="C15" s="54">
        <v>0</v>
      </c>
      <c r="D15" s="54">
        <v>3</v>
      </c>
      <c r="E15" s="54">
        <v>6</v>
      </c>
      <c r="F15" s="57">
        <v>130</v>
      </c>
      <c r="G15" s="61">
        <v>160</v>
      </c>
      <c r="H15" s="61">
        <v>1096</v>
      </c>
      <c r="I15" s="61">
        <f t="shared" si="1"/>
        <v>1306</v>
      </c>
      <c r="J15" s="57">
        <v>710</v>
      </c>
      <c r="K15" s="57">
        <v>320</v>
      </c>
      <c r="L15" s="57">
        <v>0</v>
      </c>
      <c r="M15" s="58">
        <f t="shared" si="0"/>
        <v>1030</v>
      </c>
      <c r="N15" s="30">
        <v>50</v>
      </c>
      <c r="O15" s="30">
        <v>0</v>
      </c>
      <c r="P15" s="30">
        <v>0</v>
      </c>
      <c r="Q15" s="12">
        <f t="shared" si="2"/>
        <v>10</v>
      </c>
      <c r="R15" s="12">
        <f t="shared" si="3"/>
        <v>37869</v>
      </c>
      <c r="T15" s="11">
        <v>45162</v>
      </c>
      <c r="U15" s="11">
        <v>45166</v>
      </c>
      <c r="V15" s="39">
        <v>17</v>
      </c>
      <c r="W15" s="12">
        <v>2090</v>
      </c>
    </row>
    <row r="16" spans="1:27" ht="19.899999999999999" customHeight="1" x14ac:dyDescent="0.25">
      <c r="A16" s="54">
        <v>11</v>
      </c>
      <c r="B16" s="54">
        <v>11</v>
      </c>
      <c r="C16" s="54">
        <v>1</v>
      </c>
      <c r="D16" s="54">
        <v>3</v>
      </c>
      <c r="E16" s="54">
        <v>7</v>
      </c>
      <c r="F16" s="57">
        <v>190</v>
      </c>
      <c r="G16" s="61">
        <v>600</v>
      </c>
      <c r="H16" s="61">
        <v>1088</v>
      </c>
      <c r="I16" s="61">
        <f t="shared" si="1"/>
        <v>1688</v>
      </c>
      <c r="J16" s="57">
        <v>60</v>
      </c>
      <c r="K16" s="57">
        <v>0</v>
      </c>
      <c r="L16" s="57">
        <v>0</v>
      </c>
      <c r="M16" s="58">
        <f t="shared" si="0"/>
        <v>60</v>
      </c>
      <c r="N16" s="30">
        <v>0</v>
      </c>
      <c r="O16" s="30">
        <v>0</v>
      </c>
      <c r="P16" s="30">
        <v>0</v>
      </c>
      <c r="Q16" s="12">
        <f t="shared" si="2"/>
        <v>12</v>
      </c>
      <c r="R16" s="12">
        <f t="shared" si="3"/>
        <v>36181</v>
      </c>
      <c r="T16" s="11">
        <v>45163</v>
      </c>
      <c r="U16" s="11">
        <v>45166</v>
      </c>
      <c r="V16" s="39">
        <v>18</v>
      </c>
      <c r="W16" s="12">
        <v>2720</v>
      </c>
    </row>
    <row r="17" spans="1:30" ht="19.899999999999999" customHeight="1" x14ac:dyDescent="0.25">
      <c r="A17" s="54">
        <v>12</v>
      </c>
      <c r="B17" s="54">
        <v>12</v>
      </c>
      <c r="C17" s="54">
        <v>0</v>
      </c>
      <c r="D17" s="54">
        <v>2</v>
      </c>
      <c r="E17" s="54">
        <v>8</v>
      </c>
      <c r="F17" s="57">
        <v>126</v>
      </c>
      <c r="G17" s="61">
        <v>438</v>
      </c>
      <c r="H17" s="61">
        <v>1184</v>
      </c>
      <c r="I17" s="61">
        <f t="shared" si="1"/>
        <v>1622</v>
      </c>
      <c r="J17" s="57">
        <v>460</v>
      </c>
      <c r="K17" s="57">
        <v>0</v>
      </c>
      <c r="L17" s="57">
        <v>0</v>
      </c>
      <c r="M17" s="58">
        <f t="shared" si="0"/>
        <v>460</v>
      </c>
      <c r="N17" s="30">
        <v>0</v>
      </c>
      <c r="O17" s="30">
        <v>0</v>
      </c>
      <c r="P17" s="30">
        <v>0</v>
      </c>
      <c r="Q17" s="12">
        <f t="shared" si="2"/>
        <v>12</v>
      </c>
      <c r="R17" s="12">
        <f t="shared" si="3"/>
        <v>34559</v>
      </c>
      <c r="T17" s="115" t="s">
        <v>2</v>
      </c>
      <c r="U17" s="116"/>
      <c r="V17" s="36"/>
      <c r="W17" s="30">
        <f>SUM(W7:W16)</f>
        <v>54850</v>
      </c>
    </row>
    <row r="18" spans="1:30" ht="19.899999999999999" customHeight="1" x14ac:dyDescent="0.25">
      <c r="A18" s="54">
        <v>13</v>
      </c>
      <c r="B18" s="54">
        <v>13</v>
      </c>
      <c r="C18" s="54">
        <v>3</v>
      </c>
      <c r="D18" s="54">
        <v>1</v>
      </c>
      <c r="E18" s="54">
        <v>7</v>
      </c>
      <c r="F18" s="57">
        <v>60</v>
      </c>
      <c r="G18" s="61">
        <v>810</v>
      </c>
      <c r="H18" s="61">
        <v>834</v>
      </c>
      <c r="I18" s="61">
        <f t="shared" si="1"/>
        <v>1678</v>
      </c>
      <c r="J18" s="57">
        <v>480</v>
      </c>
      <c r="K18" s="57">
        <v>20</v>
      </c>
      <c r="L18" s="57">
        <v>395</v>
      </c>
      <c r="M18" s="58">
        <f t="shared" si="0"/>
        <v>895</v>
      </c>
      <c r="N18" s="30">
        <v>34</v>
      </c>
      <c r="O18" s="30">
        <v>0</v>
      </c>
      <c r="P18" s="30">
        <v>0</v>
      </c>
      <c r="Q18" s="12">
        <f t="shared" si="2"/>
        <v>16</v>
      </c>
      <c r="R18" s="12">
        <f t="shared" si="3"/>
        <v>32881</v>
      </c>
      <c r="T18" s="120" t="s">
        <v>63</v>
      </c>
      <c r="U18" s="121"/>
      <c r="V18" s="37"/>
      <c r="W18" s="20">
        <v>1664</v>
      </c>
    </row>
    <row r="19" spans="1:30" ht="19.899999999999999" customHeight="1" x14ac:dyDescent="0.25">
      <c r="A19" s="54">
        <v>14</v>
      </c>
      <c r="B19" s="54">
        <v>11</v>
      </c>
      <c r="C19" s="54">
        <v>1</v>
      </c>
      <c r="D19" s="54">
        <v>1</v>
      </c>
      <c r="E19" s="54">
        <v>6</v>
      </c>
      <c r="F19" s="57">
        <v>40</v>
      </c>
      <c r="G19" s="61">
        <v>944</v>
      </c>
      <c r="H19" s="61">
        <v>576</v>
      </c>
      <c r="I19" s="61">
        <f t="shared" si="1"/>
        <v>1564</v>
      </c>
      <c r="J19" s="57">
        <v>470</v>
      </c>
      <c r="K19" s="57">
        <v>0</v>
      </c>
      <c r="L19" s="57">
        <v>328</v>
      </c>
      <c r="M19" s="58">
        <f t="shared" si="0"/>
        <v>798</v>
      </c>
      <c r="N19" s="30">
        <v>44</v>
      </c>
      <c r="O19" s="30">
        <v>0</v>
      </c>
      <c r="P19" s="30">
        <v>0</v>
      </c>
      <c r="Q19" s="12">
        <f t="shared" si="2"/>
        <v>12</v>
      </c>
      <c r="R19" s="12">
        <f t="shared" si="3"/>
        <v>31317</v>
      </c>
      <c r="T19" s="107" t="s">
        <v>2</v>
      </c>
      <c r="U19" s="108"/>
      <c r="V19" s="35"/>
      <c r="W19" s="32">
        <f>SUM(W17+W18)</f>
        <v>56514</v>
      </c>
      <c r="Z19" s="8"/>
      <c r="AA19" s="16"/>
      <c r="AC19" s="15"/>
      <c r="AD19" s="15"/>
    </row>
    <row r="20" spans="1:30" ht="19.899999999999999" customHeight="1" x14ac:dyDescent="0.25">
      <c r="A20" s="54">
        <v>15</v>
      </c>
      <c r="B20" s="54">
        <v>11</v>
      </c>
      <c r="C20" s="54">
        <v>4</v>
      </c>
      <c r="D20" s="54">
        <v>5</v>
      </c>
      <c r="E20" s="54">
        <v>2</v>
      </c>
      <c r="F20" s="57">
        <v>224</v>
      </c>
      <c r="G20" s="61">
        <v>500</v>
      </c>
      <c r="H20" s="61">
        <v>726</v>
      </c>
      <c r="I20" s="61">
        <f t="shared" si="1"/>
        <v>1256</v>
      </c>
      <c r="J20" s="57">
        <v>1060</v>
      </c>
      <c r="K20" s="57">
        <v>0</v>
      </c>
      <c r="L20" s="57">
        <v>336</v>
      </c>
      <c r="M20" s="58">
        <f t="shared" si="0"/>
        <v>1396</v>
      </c>
      <c r="N20" s="30">
        <v>30</v>
      </c>
      <c r="O20" s="30">
        <v>0</v>
      </c>
      <c r="P20" s="30">
        <v>0</v>
      </c>
      <c r="Q20" s="12">
        <f t="shared" si="2"/>
        <v>15</v>
      </c>
      <c r="R20" s="12">
        <f t="shared" si="3"/>
        <v>30061</v>
      </c>
      <c r="U20" s="16"/>
      <c r="V20" s="16"/>
      <c r="Z20" s="8"/>
      <c r="AC20" s="15"/>
    </row>
    <row r="21" spans="1:30" ht="19.899999999999999" customHeight="1" x14ac:dyDescent="0.25">
      <c r="A21" s="54">
        <v>16</v>
      </c>
      <c r="B21" s="54">
        <v>11</v>
      </c>
      <c r="C21" s="54">
        <v>1</v>
      </c>
      <c r="D21" s="54">
        <v>3</v>
      </c>
      <c r="E21" s="54">
        <v>5</v>
      </c>
      <c r="F21" s="57">
        <v>137</v>
      </c>
      <c r="G21" s="61">
        <v>740</v>
      </c>
      <c r="H21" s="61">
        <v>800</v>
      </c>
      <c r="I21" s="61">
        <f t="shared" si="1"/>
        <v>1612</v>
      </c>
      <c r="J21" s="57">
        <v>1350</v>
      </c>
      <c r="K21" s="57">
        <v>40</v>
      </c>
      <c r="L21" s="57">
        <v>0</v>
      </c>
      <c r="M21" s="58">
        <f t="shared" si="0"/>
        <v>1390</v>
      </c>
      <c r="N21" s="30">
        <v>72</v>
      </c>
      <c r="O21" s="30">
        <v>0</v>
      </c>
      <c r="P21" s="30">
        <v>0</v>
      </c>
      <c r="Q21" s="12">
        <f t="shared" si="2"/>
        <v>12</v>
      </c>
      <c r="R21" s="12">
        <f t="shared" si="3"/>
        <v>28449</v>
      </c>
      <c r="U21" s="16"/>
      <c r="V21" s="16"/>
      <c r="W21" s="15"/>
      <c r="Z21" s="8"/>
      <c r="AC21" s="15"/>
      <c r="AD21" s="15"/>
    </row>
    <row r="22" spans="1:30" ht="34.5" customHeight="1" x14ac:dyDescent="0.25">
      <c r="A22" s="54">
        <v>17</v>
      </c>
      <c r="B22" s="54">
        <v>12</v>
      </c>
      <c r="C22" s="54">
        <v>2</v>
      </c>
      <c r="D22" s="54">
        <v>4</v>
      </c>
      <c r="E22" s="54">
        <v>6</v>
      </c>
      <c r="F22" s="57">
        <v>404</v>
      </c>
      <c r="G22" s="61">
        <v>495</v>
      </c>
      <c r="H22" s="61">
        <v>958</v>
      </c>
      <c r="I22" s="61">
        <f t="shared" si="1"/>
        <v>1493</v>
      </c>
      <c r="J22" s="57">
        <v>1620</v>
      </c>
      <c r="K22" s="57">
        <v>0</v>
      </c>
      <c r="L22" s="57">
        <v>0</v>
      </c>
      <c r="M22" s="58">
        <f t="shared" si="0"/>
        <v>1740</v>
      </c>
      <c r="N22" s="30">
        <v>40</v>
      </c>
      <c r="O22" s="30">
        <v>120</v>
      </c>
      <c r="P22" s="30">
        <v>0</v>
      </c>
      <c r="Q22" s="12">
        <f t="shared" si="2"/>
        <v>14</v>
      </c>
      <c r="R22" s="12">
        <f t="shared" si="3"/>
        <v>26956</v>
      </c>
      <c r="T22" s="19" t="s">
        <v>22</v>
      </c>
      <c r="U22" s="43" t="s">
        <v>25</v>
      </c>
      <c r="V22" s="68" t="s">
        <v>11</v>
      </c>
      <c r="W22" s="43" t="s">
        <v>23</v>
      </c>
      <c r="X22" s="64" t="s">
        <v>24</v>
      </c>
      <c r="Y22" s="65" t="s">
        <v>52</v>
      </c>
      <c r="Z22" s="65" t="s">
        <v>54</v>
      </c>
      <c r="AA22" s="40" t="s">
        <v>28</v>
      </c>
      <c r="AB22" s="19" t="s">
        <v>26</v>
      </c>
      <c r="AC22" s="42" t="s">
        <v>27</v>
      </c>
      <c r="AD22" s="15"/>
    </row>
    <row r="23" spans="1:30" ht="19.899999999999999" customHeight="1" x14ac:dyDescent="0.25">
      <c r="A23" s="54">
        <v>18</v>
      </c>
      <c r="B23" s="54">
        <v>11</v>
      </c>
      <c r="C23" s="54">
        <v>1</v>
      </c>
      <c r="D23" s="54">
        <v>4</v>
      </c>
      <c r="E23" s="54">
        <v>7</v>
      </c>
      <c r="F23" s="57">
        <v>253</v>
      </c>
      <c r="G23" s="61">
        <v>1321</v>
      </c>
      <c r="H23" s="61">
        <v>809</v>
      </c>
      <c r="I23" s="61">
        <f t="shared" si="1"/>
        <v>2160</v>
      </c>
      <c r="J23" s="57">
        <v>1000</v>
      </c>
      <c r="K23" s="57">
        <v>0</v>
      </c>
      <c r="L23" s="57">
        <v>0</v>
      </c>
      <c r="M23" s="58">
        <f t="shared" si="0"/>
        <v>1000</v>
      </c>
      <c r="N23" s="30">
        <v>30</v>
      </c>
      <c r="O23" s="30">
        <v>0</v>
      </c>
      <c r="P23" s="30">
        <v>0</v>
      </c>
      <c r="Q23" s="12">
        <f t="shared" si="2"/>
        <v>12</v>
      </c>
      <c r="R23" s="12">
        <f t="shared" si="3"/>
        <v>24796</v>
      </c>
      <c r="T23" s="17">
        <v>45138</v>
      </c>
      <c r="U23" s="21">
        <v>4030</v>
      </c>
      <c r="V23" s="14">
        <v>24</v>
      </c>
      <c r="W23" s="12">
        <v>1200</v>
      </c>
      <c r="X23" s="21">
        <v>0</v>
      </c>
      <c r="Y23" s="21">
        <v>0</v>
      </c>
      <c r="Z23" s="21">
        <f>V23-Y23</f>
        <v>24</v>
      </c>
      <c r="AA23" s="12">
        <f t="shared" ref="AA23:AA31" si="4">SUM(W23+X23)</f>
        <v>1200</v>
      </c>
      <c r="AB23" s="12">
        <f t="shared" ref="AB23:AB31" si="5">SUM(U23-AA23)</f>
        <v>2830</v>
      </c>
      <c r="AC23" s="12">
        <f t="shared" ref="AC23:AC31" si="6">SUM(AB23+X23)</f>
        <v>2830</v>
      </c>
      <c r="AD23" s="15"/>
    </row>
    <row r="24" spans="1:30" ht="19.899999999999999" customHeight="1" x14ac:dyDescent="0.25">
      <c r="A24" s="54">
        <v>19</v>
      </c>
      <c r="B24" s="54">
        <v>12</v>
      </c>
      <c r="C24" s="54">
        <v>1</v>
      </c>
      <c r="D24" s="54">
        <v>2</v>
      </c>
      <c r="E24" s="54">
        <v>8</v>
      </c>
      <c r="F24" s="57">
        <v>63</v>
      </c>
      <c r="G24" s="61">
        <v>1431</v>
      </c>
      <c r="H24" s="61">
        <v>848</v>
      </c>
      <c r="I24" s="61">
        <f t="shared" si="1"/>
        <v>2299</v>
      </c>
      <c r="J24" s="57">
        <v>1304</v>
      </c>
      <c r="K24" s="57">
        <v>60</v>
      </c>
      <c r="L24" s="57">
        <v>0</v>
      </c>
      <c r="M24" s="58">
        <f t="shared" si="0"/>
        <v>1364</v>
      </c>
      <c r="N24" s="30">
        <v>20</v>
      </c>
      <c r="O24" s="30">
        <v>0</v>
      </c>
      <c r="P24" s="30">
        <v>0</v>
      </c>
      <c r="Q24" s="12">
        <f t="shared" si="2"/>
        <v>13</v>
      </c>
      <c r="R24" s="12">
        <f t="shared" si="3"/>
        <v>22497</v>
      </c>
      <c r="T24" s="17">
        <v>45141</v>
      </c>
      <c r="U24" s="21">
        <v>3900</v>
      </c>
      <c r="V24" s="14">
        <v>24</v>
      </c>
      <c r="W24" s="12">
        <v>0</v>
      </c>
      <c r="X24" s="21">
        <v>0</v>
      </c>
      <c r="Y24" s="21">
        <v>0</v>
      </c>
      <c r="Z24" s="21">
        <f t="shared" ref="Z24:Z31" si="7">V24-Y24</f>
        <v>24</v>
      </c>
      <c r="AA24" s="12">
        <f t="shared" si="4"/>
        <v>0</v>
      </c>
      <c r="AB24" s="12">
        <f t="shared" si="5"/>
        <v>3900</v>
      </c>
      <c r="AC24" s="12">
        <f t="shared" si="6"/>
        <v>3900</v>
      </c>
      <c r="AD24" s="15"/>
    </row>
    <row r="25" spans="1:30" ht="19.899999999999999" customHeight="1" x14ac:dyDescent="0.25">
      <c r="A25" s="54">
        <v>20</v>
      </c>
      <c r="B25" s="54">
        <v>10</v>
      </c>
      <c r="C25" s="54">
        <v>1</v>
      </c>
      <c r="D25" s="54">
        <v>2</v>
      </c>
      <c r="E25" s="54">
        <v>7</v>
      </c>
      <c r="F25" s="57">
        <v>140</v>
      </c>
      <c r="G25" s="61">
        <v>1364</v>
      </c>
      <c r="H25" s="61">
        <v>848</v>
      </c>
      <c r="I25" s="61">
        <f t="shared" si="1"/>
        <v>2212</v>
      </c>
      <c r="J25" s="57">
        <v>180</v>
      </c>
      <c r="K25" s="57">
        <v>200</v>
      </c>
      <c r="L25" s="57">
        <v>0</v>
      </c>
      <c r="M25" s="58">
        <f t="shared" si="0"/>
        <v>380</v>
      </c>
      <c r="N25" s="30">
        <v>0</v>
      </c>
      <c r="O25" s="30">
        <v>0</v>
      </c>
      <c r="P25" s="30">
        <v>0</v>
      </c>
      <c r="Q25" s="12">
        <f t="shared" si="2"/>
        <v>11</v>
      </c>
      <c r="R25" s="12">
        <f t="shared" si="3"/>
        <v>20285</v>
      </c>
      <c r="T25" s="17">
        <v>45142</v>
      </c>
      <c r="U25" s="21">
        <v>3570</v>
      </c>
      <c r="V25" s="14">
        <v>26</v>
      </c>
      <c r="W25" s="12">
        <v>410</v>
      </c>
      <c r="X25" s="21">
        <v>300</v>
      </c>
      <c r="Y25" s="21">
        <v>3</v>
      </c>
      <c r="Z25" s="21">
        <f t="shared" si="7"/>
        <v>23</v>
      </c>
      <c r="AA25" s="12">
        <f t="shared" si="4"/>
        <v>710</v>
      </c>
      <c r="AB25" s="12">
        <f t="shared" si="5"/>
        <v>2860</v>
      </c>
      <c r="AC25" s="12">
        <f t="shared" si="6"/>
        <v>3160</v>
      </c>
      <c r="AD25" s="15"/>
    </row>
    <row r="26" spans="1:30" ht="19.899999999999999" customHeight="1" x14ac:dyDescent="0.25">
      <c r="A26" s="54">
        <v>21</v>
      </c>
      <c r="B26" s="54">
        <v>11</v>
      </c>
      <c r="C26" s="54">
        <v>0</v>
      </c>
      <c r="D26" s="54">
        <v>3</v>
      </c>
      <c r="E26" s="54">
        <v>7</v>
      </c>
      <c r="F26" s="57">
        <v>95</v>
      </c>
      <c r="G26" s="61">
        <v>1455</v>
      </c>
      <c r="H26" s="61">
        <v>872</v>
      </c>
      <c r="I26" s="61">
        <f t="shared" si="1"/>
        <v>2331</v>
      </c>
      <c r="J26" s="57">
        <v>120</v>
      </c>
      <c r="K26" s="57">
        <v>176</v>
      </c>
      <c r="L26" s="57">
        <v>666</v>
      </c>
      <c r="M26" s="58">
        <f t="shared" si="0"/>
        <v>962</v>
      </c>
      <c r="N26" s="30">
        <v>4</v>
      </c>
      <c r="O26" s="30">
        <v>0</v>
      </c>
      <c r="P26" s="30">
        <v>0</v>
      </c>
      <c r="Q26" s="12">
        <f t="shared" si="2"/>
        <v>11</v>
      </c>
      <c r="R26" s="12">
        <f t="shared" si="3"/>
        <v>17954</v>
      </c>
      <c r="T26" s="17">
        <v>45147</v>
      </c>
      <c r="U26" s="21">
        <v>4110</v>
      </c>
      <c r="V26" s="14">
        <v>22</v>
      </c>
      <c r="W26" s="12">
        <v>400</v>
      </c>
      <c r="X26" s="21">
        <v>500</v>
      </c>
      <c r="Y26" s="21">
        <v>2</v>
      </c>
      <c r="Z26" s="21">
        <f t="shared" si="7"/>
        <v>20</v>
      </c>
      <c r="AA26" s="12">
        <f t="shared" si="4"/>
        <v>900</v>
      </c>
      <c r="AB26" s="12">
        <f t="shared" si="5"/>
        <v>3210</v>
      </c>
      <c r="AC26" s="12">
        <f t="shared" si="6"/>
        <v>3710</v>
      </c>
    </row>
    <row r="27" spans="1:30" ht="19.899999999999999" customHeight="1" x14ac:dyDescent="0.25">
      <c r="A27" s="54">
        <v>22</v>
      </c>
      <c r="B27" s="54">
        <v>12</v>
      </c>
      <c r="C27" s="54">
        <v>0</v>
      </c>
      <c r="D27" s="54">
        <v>3</v>
      </c>
      <c r="E27" s="54">
        <v>8</v>
      </c>
      <c r="F27" s="57">
        <v>188</v>
      </c>
      <c r="G27" s="61">
        <v>1664</v>
      </c>
      <c r="H27" s="61">
        <v>896</v>
      </c>
      <c r="I27" s="61">
        <f t="shared" si="1"/>
        <v>2748</v>
      </c>
      <c r="J27" s="57">
        <v>315</v>
      </c>
      <c r="K27" s="57">
        <v>0</v>
      </c>
      <c r="L27" s="57">
        <v>761</v>
      </c>
      <c r="M27" s="58">
        <f t="shared" si="0"/>
        <v>1076</v>
      </c>
      <c r="N27" s="30">
        <v>188</v>
      </c>
      <c r="O27" s="30">
        <v>0</v>
      </c>
      <c r="P27" s="30">
        <v>0</v>
      </c>
      <c r="Q27" s="12">
        <f t="shared" si="2"/>
        <v>12</v>
      </c>
      <c r="R27" s="12">
        <f t="shared" si="3"/>
        <v>15206</v>
      </c>
      <c r="T27" s="17">
        <v>45148</v>
      </c>
      <c r="U27" s="21">
        <v>4000</v>
      </c>
      <c r="V27" s="21">
        <v>20</v>
      </c>
      <c r="W27" s="12">
        <v>700</v>
      </c>
      <c r="X27" s="21">
        <v>320</v>
      </c>
      <c r="Y27" s="21">
        <v>2</v>
      </c>
      <c r="Z27" s="21">
        <f t="shared" si="7"/>
        <v>18</v>
      </c>
      <c r="AA27" s="12">
        <f t="shared" si="4"/>
        <v>1020</v>
      </c>
      <c r="AB27" s="12">
        <f t="shared" si="5"/>
        <v>2980</v>
      </c>
      <c r="AC27" s="12">
        <f t="shared" si="6"/>
        <v>3300</v>
      </c>
    </row>
    <row r="28" spans="1:30" ht="19.899999999999999" customHeight="1" x14ac:dyDescent="0.25">
      <c r="A28" s="54">
        <v>23</v>
      </c>
      <c r="B28" s="54">
        <v>13</v>
      </c>
      <c r="C28" s="54">
        <v>4</v>
      </c>
      <c r="D28" s="54">
        <v>2</v>
      </c>
      <c r="E28" s="54">
        <v>8</v>
      </c>
      <c r="F28" s="57">
        <v>20</v>
      </c>
      <c r="G28" s="61">
        <v>1646</v>
      </c>
      <c r="H28" s="61">
        <v>304</v>
      </c>
      <c r="I28" s="61">
        <f t="shared" si="1"/>
        <v>2070</v>
      </c>
      <c r="J28" s="57">
        <v>520</v>
      </c>
      <c r="K28" s="57">
        <v>826</v>
      </c>
      <c r="L28" s="57">
        <v>753</v>
      </c>
      <c r="M28" s="58">
        <f t="shared" si="0"/>
        <v>2099</v>
      </c>
      <c r="N28" s="30">
        <v>120</v>
      </c>
      <c r="O28" s="30">
        <v>0</v>
      </c>
      <c r="P28" s="30">
        <v>0</v>
      </c>
      <c r="Q28" s="12">
        <f t="shared" si="2"/>
        <v>17</v>
      </c>
      <c r="R28" s="12">
        <f t="shared" si="3"/>
        <v>13136</v>
      </c>
      <c r="T28" s="17">
        <v>45154</v>
      </c>
      <c r="U28" s="21">
        <v>4330</v>
      </c>
      <c r="V28" s="21">
        <v>30</v>
      </c>
      <c r="W28" s="12">
        <v>300</v>
      </c>
      <c r="X28" s="21">
        <v>510</v>
      </c>
      <c r="Y28" s="21">
        <v>4</v>
      </c>
      <c r="Z28" s="21">
        <f t="shared" si="7"/>
        <v>26</v>
      </c>
      <c r="AA28" s="12">
        <f t="shared" si="4"/>
        <v>810</v>
      </c>
      <c r="AB28" s="12">
        <f t="shared" si="5"/>
        <v>3520</v>
      </c>
      <c r="AC28" s="12">
        <f t="shared" si="6"/>
        <v>4030</v>
      </c>
      <c r="AD28" s="15"/>
    </row>
    <row r="29" spans="1:30" ht="19.899999999999999" customHeight="1" x14ac:dyDescent="0.25">
      <c r="A29" s="54">
        <v>24</v>
      </c>
      <c r="B29" s="54">
        <v>13</v>
      </c>
      <c r="C29" s="54">
        <v>1</v>
      </c>
      <c r="D29" s="54">
        <v>3</v>
      </c>
      <c r="E29" s="54">
        <v>6</v>
      </c>
      <c r="F29" s="57">
        <v>65</v>
      </c>
      <c r="G29" s="61">
        <v>1071</v>
      </c>
      <c r="H29" s="61">
        <v>304</v>
      </c>
      <c r="I29" s="61">
        <f t="shared" si="1"/>
        <v>1375</v>
      </c>
      <c r="J29" s="57">
        <v>1120</v>
      </c>
      <c r="K29" s="57">
        <v>796</v>
      </c>
      <c r="L29" s="57">
        <v>770</v>
      </c>
      <c r="M29" s="58">
        <f t="shared" si="0"/>
        <v>2686</v>
      </c>
      <c r="N29" s="30">
        <v>0</v>
      </c>
      <c r="O29" s="30">
        <v>0</v>
      </c>
      <c r="P29" s="30">
        <v>0</v>
      </c>
      <c r="Q29" s="12">
        <f t="shared" si="2"/>
        <v>14</v>
      </c>
      <c r="R29" s="12">
        <f t="shared" si="3"/>
        <v>11761</v>
      </c>
      <c r="T29" s="17">
        <v>45155</v>
      </c>
      <c r="U29" s="21">
        <v>3350</v>
      </c>
      <c r="V29" s="21">
        <v>20</v>
      </c>
      <c r="W29" s="12">
        <v>700</v>
      </c>
      <c r="X29" s="21">
        <v>340</v>
      </c>
      <c r="Y29" s="21">
        <v>2</v>
      </c>
      <c r="Z29" s="21">
        <f t="shared" si="7"/>
        <v>18</v>
      </c>
      <c r="AA29" s="12">
        <f t="shared" si="4"/>
        <v>1040</v>
      </c>
      <c r="AB29" s="12">
        <f t="shared" si="5"/>
        <v>2310</v>
      </c>
      <c r="AC29" s="12">
        <f t="shared" si="6"/>
        <v>2650</v>
      </c>
      <c r="AD29" s="15"/>
    </row>
    <row r="30" spans="1:30" ht="19.899999999999999" customHeight="1" x14ac:dyDescent="0.25">
      <c r="A30" s="54">
        <v>25</v>
      </c>
      <c r="B30" s="54">
        <v>13</v>
      </c>
      <c r="C30" s="54">
        <v>1</v>
      </c>
      <c r="D30" s="54">
        <v>2</v>
      </c>
      <c r="E30" s="54">
        <v>5</v>
      </c>
      <c r="F30" s="57">
        <v>65</v>
      </c>
      <c r="G30" s="61">
        <v>1160</v>
      </c>
      <c r="H30" s="61">
        <v>304</v>
      </c>
      <c r="I30" s="61">
        <f t="shared" si="1"/>
        <v>1484</v>
      </c>
      <c r="J30" s="57">
        <v>1430</v>
      </c>
      <c r="K30" s="57">
        <v>832</v>
      </c>
      <c r="L30" s="57">
        <v>280</v>
      </c>
      <c r="M30" s="58">
        <f t="shared" si="0"/>
        <v>2602</v>
      </c>
      <c r="N30" s="30">
        <v>20</v>
      </c>
      <c r="O30" s="30">
        <v>60</v>
      </c>
      <c r="P30" s="30">
        <v>0</v>
      </c>
      <c r="Q30" s="12">
        <f t="shared" si="2"/>
        <v>14</v>
      </c>
      <c r="R30" s="12">
        <f t="shared" si="3"/>
        <v>10277</v>
      </c>
      <c r="T30" s="17">
        <v>45162</v>
      </c>
      <c r="U30" s="21">
        <v>3150</v>
      </c>
      <c r="V30" s="21">
        <v>21</v>
      </c>
      <c r="W30" s="12">
        <v>650</v>
      </c>
      <c r="X30" s="21">
        <v>410</v>
      </c>
      <c r="Y30" s="21">
        <v>4</v>
      </c>
      <c r="Z30" s="21">
        <f t="shared" si="7"/>
        <v>17</v>
      </c>
      <c r="AA30" s="12">
        <f t="shared" si="4"/>
        <v>1060</v>
      </c>
      <c r="AB30" s="12">
        <f t="shared" si="5"/>
        <v>2090</v>
      </c>
      <c r="AC30" s="12">
        <f t="shared" si="6"/>
        <v>2500</v>
      </c>
    </row>
    <row r="31" spans="1:30" ht="19.899999999999999" customHeight="1" x14ac:dyDescent="0.25">
      <c r="A31" s="54">
        <v>26</v>
      </c>
      <c r="B31" s="54">
        <v>12</v>
      </c>
      <c r="C31" s="54">
        <v>2</v>
      </c>
      <c r="D31" s="54">
        <v>3</v>
      </c>
      <c r="E31" s="54">
        <v>6</v>
      </c>
      <c r="F31" s="57">
        <v>95</v>
      </c>
      <c r="G31" s="61">
        <v>1805</v>
      </c>
      <c r="H31" s="61">
        <v>304</v>
      </c>
      <c r="I31" s="61">
        <f t="shared" si="1"/>
        <v>2109</v>
      </c>
      <c r="J31" s="57">
        <v>640</v>
      </c>
      <c r="K31" s="57">
        <v>896</v>
      </c>
      <c r="L31" s="57">
        <v>280</v>
      </c>
      <c r="M31" s="58">
        <f t="shared" si="0"/>
        <v>1816</v>
      </c>
      <c r="N31" s="30">
        <v>0</v>
      </c>
      <c r="O31" s="30">
        <v>0</v>
      </c>
      <c r="P31" s="30">
        <v>0</v>
      </c>
      <c r="Q31" s="12">
        <f t="shared" si="2"/>
        <v>14</v>
      </c>
      <c r="R31" s="12">
        <f t="shared" si="3"/>
        <v>8168</v>
      </c>
      <c r="T31" s="17">
        <v>45163</v>
      </c>
      <c r="U31" s="21">
        <v>3920</v>
      </c>
      <c r="V31" s="21">
        <v>18</v>
      </c>
      <c r="W31" s="12">
        <v>1200</v>
      </c>
      <c r="X31" s="21">
        <v>0</v>
      </c>
      <c r="Y31" s="21">
        <v>0</v>
      </c>
      <c r="Z31" s="21">
        <f t="shared" si="7"/>
        <v>18</v>
      </c>
      <c r="AA31" s="12">
        <f t="shared" si="4"/>
        <v>1200</v>
      </c>
      <c r="AB31" s="12">
        <f t="shared" si="5"/>
        <v>2720</v>
      </c>
      <c r="AC31" s="12">
        <f t="shared" si="6"/>
        <v>2720</v>
      </c>
    </row>
    <row r="32" spans="1:30" ht="19.899999999999999" customHeight="1" x14ac:dyDescent="0.25">
      <c r="A32" s="54">
        <v>27</v>
      </c>
      <c r="B32" s="54">
        <v>12</v>
      </c>
      <c r="C32" s="54">
        <v>0</v>
      </c>
      <c r="D32" s="54">
        <v>3</v>
      </c>
      <c r="E32" s="54">
        <v>5</v>
      </c>
      <c r="F32" s="57">
        <v>57</v>
      </c>
      <c r="G32" s="61">
        <v>550</v>
      </c>
      <c r="H32" s="61">
        <v>880</v>
      </c>
      <c r="I32" s="61">
        <f t="shared" si="1"/>
        <v>1430</v>
      </c>
      <c r="J32" s="57">
        <v>1606</v>
      </c>
      <c r="K32" s="57">
        <v>936</v>
      </c>
      <c r="L32" s="57">
        <v>320</v>
      </c>
      <c r="M32" s="58">
        <f t="shared" si="0"/>
        <v>2862</v>
      </c>
      <c r="N32" s="30">
        <v>0</v>
      </c>
      <c r="O32" s="30">
        <v>0</v>
      </c>
      <c r="P32" s="30">
        <v>0</v>
      </c>
      <c r="Q32" s="12">
        <f t="shared" si="2"/>
        <v>12</v>
      </c>
      <c r="R32" s="12">
        <f t="shared" si="3"/>
        <v>6738</v>
      </c>
      <c r="T32" s="41" t="s">
        <v>2</v>
      </c>
      <c r="U32" s="31">
        <f t="shared" ref="U32:Y32" si="8">SUM(U23:U31)</f>
        <v>34360</v>
      </c>
      <c r="V32" s="31">
        <f t="shared" si="8"/>
        <v>205</v>
      </c>
      <c r="W32" s="32">
        <f t="shared" si="8"/>
        <v>5560</v>
      </c>
      <c r="X32" s="31">
        <f t="shared" si="8"/>
        <v>2380</v>
      </c>
      <c r="Y32" s="31">
        <f t="shared" si="8"/>
        <v>17</v>
      </c>
      <c r="Z32" s="31">
        <f>SUM(Z23:Z31)</f>
        <v>188</v>
      </c>
      <c r="AA32" s="32">
        <f>SUM(AA23:AA31)</f>
        <v>7940</v>
      </c>
      <c r="AB32" s="32">
        <f>SUM(AB23:AB31)</f>
        <v>26420</v>
      </c>
      <c r="AC32" s="32">
        <f>SUM(AC23:AC31)</f>
        <v>28800</v>
      </c>
    </row>
    <row r="33" spans="1:30" ht="19.899999999999999" customHeight="1" x14ac:dyDescent="0.25">
      <c r="A33" s="54">
        <v>28</v>
      </c>
      <c r="B33" s="54">
        <v>12</v>
      </c>
      <c r="C33" s="54">
        <v>0</v>
      </c>
      <c r="D33" s="54">
        <v>2</v>
      </c>
      <c r="E33" s="54">
        <v>3</v>
      </c>
      <c r="F33" s="57">
        <v>91</v>
      </c>
      <c r="G33" s="61">
        <v>200</v>
      </c>
      <c r="H33" s="61">
        <v>608</v>
      </c>
      <c r="I33" s="61">
        <f t="shared" si="1"/>
        <v>808</v>
      </c>
      <c r="J33" s="57">
        <v>1312</v>
      </c>
      <c r="K33" s="57">
        <v>1261</v>
      </c>
      <c r="L33" s="57">
        <v>320</v>
      </c>
      <c r="M33" s="58">
        <f t="shared" si="0"/>
        <v>2949</v>
      </c>
      <c r="N33" s="30">
        <v>0</v>
      </c>
      <c r="O33" s="30">
        <v>56</v>
      </c>
      <c r="P33" s="30">
        <v>0</v>
      </c>
      <c r="Q33" s="12">
        <f t="shared" si="2"/>
        <v>12</v>
      </c>
      <c r="R33" s="12">
        <f t="shared" si="3"/>
        <v>5930</v>
      </c>
      <c r="T33" s="146"/>
      <c r="U33" s="146"/>
      <c r="V33" s="38"/>
      <c r="W33" s="147"/>
      <c r="X33" s="147"/>
      <c r="Y33" s="148"/>
      <c r="Z33" s="148"/>
    </row>
    <row r="34" spans="1:30" ht="19.899999999999999" customHeight="1" x14ac:dyDescent="0.25">
      <c r="A34" s="54">
        <v>29</v>
      </c>
      <c r="B34" s="54">
        <v>12</v>
      </c>
      <c r="C34" s="54">
        <v>0</v>
      </c>
      <c r="D34" s="54">
        <v>1</v>
      </c>
      <c r="E34" s="54">
        <v>3</v>
      </c>
      <c r="F34" s="57">
        <v>30</v>
      </c>
      <c r="G34" s="61">
        <v>344</v>
      </c>
      <c r="H34" s="61">
        <v>648</v>
      </c>
      <c r="I34" s="61">
        <f t="shared" si="1"/>
        <v>992</v>
      </c>
      <c r="J34" s="57">
        <v>1666</v>
      </c>
      <c r="K34" s="57">
        <v>1000</v>
      </c>
      <c r="L34" s="57">
        <v>328</v>
      </c>
      <c r="M34" s="58">
        <f t="shared" si="0"/>
        <v>2994</v>
      </c>
      <c r="N34" s="30">
        <v>0</v>
      </c>
      <c r="O34" s="30">
        <v>0</v>
      </c>
      <c r="P34" s="30">
        <v>0</v>
      </c>
      <c r="Q34" s="12">
        <f t="shared" si="2"/>
        <v>12</v>
      </c>
      <c r="R34" s="12">
        <f t="shared" si="3"/>
        <v>4938</v>
      </c>
      <c r="U34" s="16"/>
      <c r="V34" s="16"/>
    </row>
    <row r="35" spans="1:30" ht="19.899999999999999" customHeight="1" x14ac:dyDescent="0.25">
      <c r="A35" s="54">
        <v>30</v>
      </c>
      <c r="B35" s="54">
        <v>11</v>
      </c>
      <c r="C35" s="54">
        <v>1</v>
      </c>
      <c r="D35" s="54">
        <v>1</v>
      </c>
      <c r="E35" s="54">
        <v>3</v>
      </c>
      <c r="F35" s="57">
        <v>90</v>
      </c>
      <c r="G35" s="61">
        <v>400</v>
      </c>
      <c r="H35" s="61">
        <v>664</v>
      </c>
      <c r="I35" s="61">
        <f t="shared" si="1"/>
        <v>1084</v>
      </c>
      <c r="J35" s="57">
        <v>1806</v>
      </c>
      <c r="K35" s="57">
        <v>968</v>
      </c>
      <c r="L35" s="57">
        <v>360</v>
      </c>
      <c r="M35" s="58">
        <f t="shared" si="0"/>
        <v>3134</v>
      </c>
      <c r="N35" s="30">
        <v>20</v>
      </c>
      <c r="O35" s="30">
        <v>0</v>
      </c>
      <c r="P35" s="30">
        <v>0</v>
      </c>
      <c r="Q35" s="12">
        <f t="shared" si="2"/>
        <v>12</v>
      </c>
      <c r="R35" s="12">
        <f t="shared" si="3"/>
        <v>3854</v>
      </c>
      <c r="U35" s="16"/>
      <c r="V35" s="16"/>
    </row>
    <row r="36" spans="1:30" ht="19.899999999999999" customHeight="1" x14ac:dyDescent="0.25">
      <c r="A36" s="54">
        <v>31</v>
      </c>
      <c r="B36" s="54">
        <v>11</v>
      </c>
      <c r="C36" s="54">
        <v>2</v>
      </c>
      <c r="D36" s="54">
        <v>1</v>
      </c>
      <c r="E36" s="54">
        <v>4</v>
      </c>
      <c r="F36" s="57">
        <v>25</v>
      </c>
      <c r="G36" s="61">
        <v>480</v>
      </c>
      <c r="H36" s="61">
        <v>672</v>
      </c>
      <c r="I36" s="61">
        <f t="shared" si="1"/>
        <v>1152</v>
      </c>
      <c r="J36" s="57">
        <v>1296</v>
      </c>
      <c r="K36" s="57">
        <v>711</v>
      </c>
      <c r="L36" s="57">
        <v>376</v>
      </c>
      <c r="M36" s="58">
        <f t="shared" si="0"/>
        <v>2383</v>
      </c>
      <c r="N36" s="30">
        <v>0</v>
      </c>
      <c r="O36" s="30">
        <v>0</v>
      </c>
      <c r="P36" s="30">
        <v>0</v>
      </c>
      <c r="Q36" s="12">
        <f t="shared" si="2"/>
        <v>13</v>
      </c>
      <c r="R36" s="12">
        <f t="shared" si="3"/>
        <v>2702</v>
      </c>
      <c r="U36" s="16"/>
      <c r="V36" s="16"/>
    </row>
    <row r="37" spans="1:30" s="13" customFormat="1" ht="19.899999999999999" customHeight="1" x14ac:dyDescent="0.25">
      <c r="A37" s="25" t="s">
        <v>2</v>
      </c>
      <c r="B37" s="25">
        <f t="shared" ref="B37:Q37" si="9">SUM(B6:B36)</f>
        <v>362</v>
      </c>
      <c r="C37" s="25">
        <f t="shared" si="9"/>
        <v>31</v>
      </c>
      <c r="D37" s="25">
        <f t="shared" si="9"/>
        <v>72</v>
      </c>
      <c r="E37" s="25">
        <f t="shared" si="9"/>
        <v>199</v>
      </c>
      <c r="F37" s="25">
        <f t="shared" si="9"/>
        <v>3177</v>
      </c>
      <c r="G37" s="25">
        <f t="shared" si="9"/>
        <v>27292</v>
      </c>
      <c r="H37" s="25">
        <f t="shared" si="9"/>
        <v>25422</v>
      </c>
      <c r="I37" s="25">
        <f t="shared" si="9"/>
        <v>53812</v>
      </c>
      <c r="J37" s="25">
        <f t="shared" si="9"/>
        <v>24953</v>
      </c>
      <c r="K37" s="25">
        <f t="shared" si="9"/>
        <v>17453</v>
      </c>
      <c r="L37" s="25">
        <f t="shared" si="9"/>
        <v>6521</v>
      </c>
      <c r="M37" s="25">
        <f t="shared" si="9"/>
        <v>49363</v>
      </c>
      <c r="N37" s="25">
        <f t="shared" si="9"/>
        <v>1098</v>
      </c>
      <c r="O37" s="25">
        <f t="shared" si="9"/>
        <v>436</v>
      </c>
      <c r="P37" s="25">
        <f t="shared" si="9"/>
        <v>40</v>
      </c>
      <c r="Q37" s="25">
        <f t="shared" si="9"/>
        <v>393</v>
      </c>
      <c r="R37" s="26"/>
      <c r="S37"/>
      <c r="U37" s="16"/>
      <c r="V37" s="16"/>
      <c r="W37" s="4"/>
      <c r="X37"/>
      <c r="Y37" s="4"/>
      <c r="Z37" s="4"/>
      <c r="AB37" s="4"/>
      <c r="AC37" s="4"/>
      <c r="AD37" s="4"/>
    </row>
    <row r="38" spans="1:30" s="13" customFormat="1" ht="19.899999999999999" customHeight="1" x14ac:dyDescent="0.25">
      <c r="A38" s="4"/>
      <c r="B38" s="4"/>
      <c r="C38" s="4"/>
      <c r="D38" s="4"/>
      <c r="E38" s="4"/>
      <c r="F38" s="4"/>
      <c r="G38" s="24"/>
      <c r="H38" s="24"/>
      <c r="I38" s="24"/>
      <c r="J38" s="4"/>
      <c r="K38" s="4"/>
      <c r="L38" s="4"/>
      <c r="M38" s="24"/>
      <c r="N38" s="24"/>
      <c r="O38" s="24"/>
      <c r="P38" s="24"/>
      <c r="Q38" s="24"/>
      <c r="R38" s="8"/>
      <c r="S38"/>
      <c r="U38" s="16"/>
      <c r="V38" s="16"/>
      <c r="W38" s="4"/>
      <c r="X38"/>
      <c r="Y38" s="4"/>
      <c r="Z38" s="4"/>
      <c r="AB38" s="4"/>
      <c r="AC38" s="4"/>
      <c r="AD38" s="4"/>
    </row>
    <row r="39" spans="1:30" s="13" customFormat="1" ht="19.899999999999999" customHeight="1" x14ac:dyDescent="0.25">
      <c r="A39" s="4"/>
      <c r="B39" s="4"/>
      <c r="C39" s="4"/>
      <c r="D39" s="4"/>
      <c r="E39" s="4"/>
      <c r="F39" s="4"/>
      <c r="G39" s="24"/>
      <c r="H39" s="24"/>
      <c r="I39" s="24"/>
      <c r="J39" s="4"/>
      <c r="K39" s="4"/>
      <c r="L39" s="4"/>
      <c r="M39" s="24"/>
      <c r="N39" s="24"/>
      <c r="O39" s="24"/>
      <c r="P39" s="24"/>
      <c r="Q39" s="24"/>
      <c r="R39" s="8"/>
      <c r="S39"/>
      <c r="U39" s="16"/>
      <c r="V39" s="16"/>
      <c r="W39" s="4"/>
      <c r="X39"/>
      <c r="Y39" s="4"/>
      <c r="Z39" s="4"/>
      <c r="AB39" s="4"/>
      <c r="AC39" s="4"/>
      <c r="AD39" s="4"/>
    </row>
    <row r="40" spans="1:30" s="13" customFormat="1" x14ac:dyDescent="0.25">
      <c r="A40" s="4"/>
      <c r="B40" s="4"/>
      <c r="C40" s="4"/>
      <c r="D40" s="4"/>
      <c r="E40" s="4"/>
      <c r="F40" s="4"/>
      <c r="G40" s="24"/>
      <c r="H40" s="24"/>
      <c r="I40" s="24"/>
      <c r="J40" s="4"/>
      <c r="K40" s="4"/>
      <c r="L40" s="4"/>
      <c r="M40" s="24"/>
      <c r="N40" s="24"/>
      <c r="O40" s="24"/>
      <c r="P40" s="24"/>
      <c r="Q40" s="24"/>
      <c r="R40" s="8"/>
      <c r="S40"/>
      <c r="U40" s="16"/>
      <c r="V40" s="16"/>
      <c r="W40" s="4"/>
      <c r="X40"/>
      <c r="Y40" s="4"/>
      <c r="Z40" s="4"/>
      <c r="AB40" s="4"/>
      <c r="AC40" s="4"/>
      <c r="AD40" s="4"/>
    </row>
    <row r="41" spans="1:30" s="13" customFormat="1" x14ac:dyDescent="0.25">
      <c r="A41" s="4"/>
      <c r="B41" s="4"/>
      <c r="C41" s="4"/>
      <c r="D41" s="4"/>
      <c r="E41" s="4"/>
      <c r="F41" s="4"/>
      <c r="G41" s="24"/>
      <c r="H41" s="24"/>
      <c r="I41" s="24"/>
      <c r="J41" s="4"/>
      <c r="K41" s="4"/>
      <c r="L41" s="4"/>
      <c r="M41" s="24"/>
      <c r="N41" s="24"/>
      <c r="O41" s="24"/>
      <c r="P41" s="24"/>
      <c r="Q41" s="24"/>
      <c r="R41" s="8"/>
      <c r="S41"/>
      <c r="U41" s="16"/>
      <c r="V41" s="16"/>
      <c r="W41" s="4"/>
      <c r="X41"/>
      <c r="Y41" s="4"/>
      <c r="Z41" s="4"/>
      <c r="AB41" s="4"/>
      <c r="AC41" s="4"/>
      <c r="AD41" s="4"/>
    </row>
    <row r="42" spans="1:30" s="13" customFormat="1" x14ac:dyDescent="0.25">
      <c r="A42" s="4"/>
      <c r="B42" s="4"/>
      <c r="C42" s="4"/>
      <c r="D42" s="4"/>
      <c r="E42" s="4"/>
      <c r="F42" s="4"/>
      <c r="G42" s="24"/>
      <c r="H42" s="24"/>
      <c r="I42" s="24"/>
      <c r="J42" s="4"/>
      <c r="K42" s="4"/>
      <c r="L42" s="4"/>
      <c r="M42" s="24"/>
      <c r="N42" s="24"/>
      <c r="O42" s="24"/>
      <c r="P42" s="24"/>
      <c r="Q42" s="24"/>
      <c r="R42" s="8"/>
      <c r="S42"/>
      <c r="U42" s="16"/>
      <c r="V42" s="16"/>
      <c r="W42" s="4"/>
      <c r="X42"/>
      <c r="Y42" s="4"/>
      <c r="Z42" s="4"/>
      <c r="AB42" s="4"/>
      <c r="AC42" s="4"/>
      <c r="AD42" s="4"/>
    </row>
    <row r="43" spans="1:30" s="13" customFormat="1" x14ac:dyDescent="0.25">
      <c r="A43" s="4"/>
      <c r="B43" s="4"/>
      <c r="C43" s="4"/>
      <c r="D43" s="4"/>
      <c r="E43" s="4"/>
      <c r="F43" s="4"/>
      <c r="G43" s="24"/>
      <c r="H43" s="24"/>
      <c r="I43" s="24"/>
      <c r="J43" s="4"/>
      <c r="K43" s="4"/>
      <c r="L43" s="4"/>
      <c r="M43" s="24"/>
      <c r="N43" s="24"/>
      <c r="O43" s="24"/>
      <c r="P43" s="24"/>
      <c r="Q43" s="24"/>
      <c r="R43" s="8"/>
      <c r="S43"/>
      <c r="U43" s="16"/>
      <c r="V43" s="16"/>
      <c r="W43" s="4"/>
      <c r="X43"/>
      <c r="Y43" s="4"/>
      <c r="Z43" s="4"/>
      <c r="AB43" s="4"/>
      <c r="AC43" s="4"/>
      <c r="AD43" s="4"/>
    </row>
  </sheetData>
  <mergeCells count="15">
    <mergeCell ref="A3:R3"/>
    <mergeCell ref="S3:Y3"/>
    <mergeCell ref="Z3:AA3"/>
    <mergeCell ref="A4:E4"/>
    <mergeCell ref="G4:M4"/>
    <mergeCell ref="N4:P4"/>
    <mergeCell ref="T33:U33"/>
    <mergeCell ref="W33:X33"/>
    <mergeCell ref="Y33:Z33"/>
    <mergeCell ref="T5:W5"/>
    <mergeCell ref="Y5:AA5"/>
    <mergeCell ref="T7:V7"/>
    <mergeCell ref="T17:U17"/>
    <mergeCell ref="T18:U18"/>
    <mergeCell ref="T19:U19"/>
  </mergeCells>
  <pageMargins left="0" right="0.11811023622047245" top="0.19685039370078741" bottom="0.19685039370078741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2"/>
  <sheetViews>
    <sheetView topLeftCell="A13" zoomScale="80" zoomScaleNormal="80" workbookViewId="0">
      <selection activeCell="AA7" sqref="AA7:AA9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5.42578125" style="4" bestFit="1" customWidth="1"/>
    <col min="7" max="7" width="6.42578125" style="24" bestFit="1" customWidth="1"/>
    <col min="8" max="8" width="6.28515625" style="24" customWidth="1"/>
    <col min="9" max="9" width="9.28515625" style="24" customWidth="1"/>
    <col min="10" max="10" width="6.42578125" style="4" bestFit="1" customWidth="1"/>
    <col min="11" max="11" width="6.28515625" style="4" bestFit="1" customWidth="1"/>
    <col min="12" max="12" width="5.5703125" style="4" bestFit="1" customWidth="1"/>
    <col min="13" max="13" width="7.28515625" style="24" customWidth="1"/>
    <col min="14" max="17" width="6.28515625" style="24" customWidth="1"/>
    <col min="18" max="18" width="13.5703125" style="8" customWidth="1"/>
    <col min="19" max="19" width="0.7109375" customWidth="1"/>
    <col min="20" max="20" width="16.7109375" style="13" customWidth="1"/>
    <col min="21" max="21" width="13.5703125" style="13" customWidth="1"/>
    <col min="22" max="22" width="9.28515625" style="13" bestFit="1" customWidth="1"/>
    <col min="23" max="23" width="8.7109375" style="13" customWidth="1"/>
    <col min="24" max="24" width="7.140625" customWidth="1"/>
    <col min="25" max="25" width="12.7109375" style="4" customWidth="1"/>
    <col min="26" max="26" width="15" style="4" customWidth="1"/>
    <col min="27" max="27" width="11.7109375" style="13" customWidth="1"/>
    <col min="28" max="28" width="10.85546875" style="4" customWidth="1"/>
    <col min="29" max="29" width="13.85546875" style="4" bestFit="1" customWidth="1"/>
    <col min="30" max="30" width="8.85546875" style="4"/>
  </cols>
  <sheetData>
    <row r="1" spans="1:27" ht="39" customHeight="1" x14ac:dyDescent="0.25"/>
    <row r="2" spans="1:27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7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8"/>
      <c r="S3" s="111"/>
      <c r="T3" s="111"/>
      <c r="U3" s="111"/>
      <c r="V3" s="111"/>
      <c r="W3" s="111"/>
      <c r="X3" s="111"/>
      <c r="Y3" s="112"/>
      <c r="Z3" s="113" t="s">
        <v>59</v>
      </c>
      <c r="AA3" s="114"/>
    </row>
    <row r="4" spans="1:27" ht="27" customHeight="1" thickTop="1" x14ac:dyDescent="0.25">
      <c r="A4" s="126" t="s">
        <v>42</v>
      </c>
      <c r="B4" s="127"/>
      <c r="C4" s="127"/>
      <c r="D4" s="127"/>
      <c r="E4" s="128"/>
      <c r="F4" s="62"/>
      <c r="G4" s="141" t="s">
        <v>45</v>
      </c>
      <c r="H4" s="141"/>
      <c r="I4" s="141"/>
      <c r="J4" s="141"/>
      <c r="K4" s="141"/>
      <c r="L4" s="141"/>
      <c r="M4" s="142"/>
      <c r="N4" s="129" t="s">
        <v>41</v>
      </c>
      <c r="O4" s="129"/>
      <c r="P4" s="129"/>
      <c r="Q4" s="71"/>
      <c r="R4" s="71"/>
      <c r="S4" s="27"/>
      <c r="T4" s="27"/>
      <c r="U4" s="27"/>
      <c r="V4" s="27"/>
      <c r="W4" s="27"/>
      <c r="X4" s="27"/>
      <c r="Y4" s="27"/>
      <c r="Z4" s="29"/>
      <c r="AA4" s="28"/>
    </row>
    <row r="5" spans="1:27" ht="67.5" customHeight="1" x14ac:dyDescent="0.25">
      <c r="A5" s="52" t="s">
        <v>5</v>
      </c>
      <c r="B5" s="53" t="s">
        <v>36</v>
      </c>
      <c r="C5" s="53" t="s">
        <v>35</v>
      </c>
      <c r="D5" s="53" t="s">
        <v>37</v>
      </c>
      <c r="E5" s="53" t="s">
        <v>38</v>
      </c>
      <c r="F5" s="55" t="s">
        <v>16</v>
      </c>
      <c r="G5" s="59" t="s">
        <v>33</v>
      </c>
      <c r="H5" s="60" t="s">
        <v>34</v>
      </c>
      <c r="I5" s="60" t="s">
        <v>46</v>
      </c>
      <c r="J5" s="55" t="s">
        <v>30</v>
      </c>
      <c r="K5" s="55" t="s">
        <v>31</v>
      </c>
      <c r="L5" s="55" t="s">
        <v>32</v>
      </c>
      <c r="M5" s="56" t="s">
        <v>44</v>
      </c>
      <c r="N5" s="51" t="s">
        <v>33</v>
      </c>
      <c r="O5" s="51" t="s">
        <v>10</v>
      </c>
      <c r="P5" s="51" t="s">
        <v>39</v>
      </c>
      <c r="Q5" s="87" t="s">
        <v>40</v>
      </c>
      <c r="R5" s="45" t="s">
        <v>6</v>
      </c>
      <c r="S5" s="3"/>
      <c r="T5" s="109" t="s">
        <v>8</v>
      </c>
      <c r="U5" s="109"/>
      <c r="V5" s="109"/>
      <c r="W5" s="109"/>
      <c r="Y5" s="109" t="s">
        <v>9</v>
      </c>
      <c r="Z5" s="109"/>
      <c r="AA5" s="109"/>
    </row>
    <row r="6" spans="1:27" ht="45" x14ac:dyDescent="0.25">
      <c r="A6" s="54">
        <v>1</v>
      </c>
      <c r="B6" s="54">
        <v>9</v>
      </c>
      <c r="C6" s="54">
        <v>3</v>
      </c>
      <c r="D6" s="54">
        <v>2</v>
      </c>
      <c r="E6" s="54">
        <v>4</v>
      </c>
      <c r="F6" s="57">
        <v>50</v>
      </c>
      <c r="G6" s="61">
        <v>544</v>
      </c>
      <c r="H6" s="61">
        <v>0</v>
      </c>
      <c r="I6" s="61">
        <f>SUM(G6+H6+N6)</f>
        <v>544</v>
      </c>
      <c r="J6" s="57">
        <v>1194</v>
      </c>
      <c r="K6" s="57">
        <v>392</v>
      </c>
      <c r="L6" s="57">
        <v>0</v>
      </c>
      <c r="M6" s="58">
        <f t="shared" ref="M6:M31" si="0">SUM(J6+K6+L6+O6)</f>
        <v>1586</v>
      </c>
      <c r="N6" s="30">
        <v>0</v>
      </c>
      <c r="O6" s="30">
        <v>0</v>
      </c>
      <c r="P6" s="30"/>
      <c r="Q6" s="12">
        <f>SUM(B6+C6)</f>
        <v>12</v>
      </c>
      <c r="R6" s="12">
        <f>SUM(W$19-I6)</f>
        <v>27127</v>
      </c>
      <c r="T6" s="5" t="s">
        <v>0</v>
      </c>
      <c r="U6" s="5" t="s">
        <v>1</v>
      </c>
      <c r="V6" s="5" t="s">
        <v>11</v>
      </c>
      <c r="W6" s="7" t="s">
        <v>3</v>
      </c>
      <c r="Y6" s="6" t="s">
        <v>0</v>
      </c>
      <c r="Z6" s="5" t="s">
        <v>12</v>
      </c>
      <c r="AA6" s="5" t="s">
        <v>11</v>
      </c>
    </row>
    <row r="7" spans="1:27" ht="19.899999999999999" customHeight="1" x14ac:dyDescent="0.25">
      <c r="A7" s="54">
        <v>2</v>
      </c>
      <c r="B7" s="54">
        <v>7</v>
      </c>
      <c r="C7" s="54">
        <v>4</v>
      </c>
      <c r="D7" s="54">
        <v>1</v>
      </c>
      <c r="E7" s="54">
        <v>2</v>
      </c>
      <c r="F7" s="57">
        <v>90</v>
      </c>
      <c r="G7" s="61">
        <v>355</v>
      </c>
      <c r="H7" s="61">
        <v>0</v>
      </c>
      <c r="I7" s="61">
        <f t="shared" ref="I7:I31" si="1">SUM(G7+H7+N7)</f>
        <v>355</v>
      </c>
      <c r="J7" s="57">
        <v>2090</v>
      </c>
      <c r="K7" s="57">
        <v>400</v>
      </c>
      <c r="L7" s="57">
        <v>0</v>
      </c>
      <c r="M7" s="58">
        <f t="shared" si="0"/>
        <v>2490</v>
      </c>
      <c r="N7" s="30">
        <v>0</v>
      </c>
      <c r="O7" s="30">
        <v>0</v>
      </c>
      <c r="P7" s="30">
        <v>0</v>
      </c>
      <c r="Q7" s="12">
        <f t="shared" ref="Q7:Q31" si="2">SUM(B7+C7)</f>
        <v>11</v>
      </c>
      <c r="R7" s="12">
        <f>SUM(R6-I7)</f>
        <v>26772</v>
      </c>
      <c r="T7" s="123" t="s">
        <v>21</v>
      </c>
      <c r="U7" s="124"/>
      <c r="V7" s="125"/>
      <c r="W7" s="12">
        <v>6231</v>
      </c>
      <c r="Y7" s="1">
        <v>45197</v>
      </c>
      <c r="Z7" s="12">
        <v>2070</v>
      </c>
      <c r="AA7" s="14">
        <v>14</v>
      </c>
    </row>
    <row r="8" spans="1:27" ht="19.899999999999999" customHeight="1" x14ac:dyDescent="0.25">
      <c r="A8" s="54">
        <v>3</v>
      </c>
      <c r="B8" s="54">
        <v>7</v>
      </c>
      <c r="C8" s="54">
        <v>3</v>
      </c>
      <c r="D8" s="54">
        <v>2</v>
      </c>
      <c r="E8" s="54">
        <v>2</v>
      </c>
      <c r="F8" s="57">
        <v>59</v>
      </c>
      <c r="G8" s="61">
        <v>536</v>
      </c>
      <c r="H8" s="61">
        <v>0</v>
      </c>
      <c r="I8" s="61">
        <f t="shared" si="1"/>
        <v>536</v>
      </c>
      <c r="J8" s="57">
        <v>1760</v>
      </c>
      <c r="K8" s="57">
        <v>379</v>
      </c>
      <c r="L8" s="57">
        <v>0</v>
      </c>
      <c r="M8" s="58">
        <f t="shared" si="0"/>
        <v>2173</v>
      </c>
      <c r="N8" s="30">
        <v>0</v>
      </c>
      <c r="O8" s="30">
        <v>34</v>
      </c>
      <c r="P8" s="30">
        <v>0</v>
      </c>
      <c r="Q8" s="12">
        <f t="shared" si="2"/>
        <v>10</v>
      </c>
      <c r="R8" s="12">
        <f>SUM(R7-I8)</f>
        <v>26236</v>
      </c>
      <c r="T8" s="11">
        <v>45170</v>
      </c>
      <c r="U8" s="11"/>
      <c r="V8" s="12">
        <v>16</v>
      </c>
      <c r="W8" s="12">
        <v>2450</v>
      </c>
      <c r="Y8" s="11">
        <v>45198</v>
      </c>
      <c r="Z8" s="12">
        <v>2910</v>
      </c>
      <c r="AA8" s="14">
        <v>22</v>
      </c>
    </row>
    <row r="9" spans="1:27" ht="19.899999999999999" customHeight="1" x14ac:dyDescent="0.25">
      <c r="A9" s="54">
        <v>4</v>
      </c>
      <c r="B9" s="54">
        <v>7</v>
      </c>
      <c r="C9" s="54">
        <v>2</v>
      </c>
      <c r="D9" s="54">
        <v>0</v>
      </c>
      <c r="E9" s="54">
        <v>2</v>
      </c>
      <c r="F9" s="57">
        <v>0</v>
      </c>
      <c r="G9" s="61">
        <v>640</v>
      </c>
      <c r="H9" s="61">
        <v>0</v>
      </c>
      <c r="I9" s="61">
        <f t="shared" si="1"/>
        <v>640</v>
      </c>
      <c r="J9" s="57">
        <v>1329</v>
      </c>
      <c r="K9" s="57">
        <v>368</v>
      </c>
      <c r="L9" s="57">
        <v>0</v>
      </c>
      <c r="M9" s="58">
        <f t="shared" si="0"/>
        <v>1697</v>
      </c>
      <c r="N9" s="30">
        <v>0</v>
      </c>
      <c r="O9" s="30">
        <v>0</v>
      </c>
      <c r="P9" s="30">
        <v>0</v>
      </c>
      <c r="Q9" s="12">
        <f t="shared" si="2"/>
        <v>9</v>
      </c>
      <c r="R9" s="12">
        <f t="shared" ref="R9:R31" si="3">SUM(R8-I9)</f>
        <v>25596</v>
      </c>
      <c r="T9" s="1" t="s">
        <v>65</v>
      </c>
      <c r="U9" s="11"/>
      <c r="V9" s="14">
        <v>11</v>
      </c>
      <c r="W9" s="12">
        <v>1400</v>
      </c>
      <c r="Y9" s="11">
        <v>45198</v>
      </c>
      <c r="Z9" s="12">
        <v>1900</v>
      </c>
      <c r="AA9" s="14">
        <v>16</v>
      </c>
    </row>
    <row r="10" spans="1:27" ht="19.899999999999999" customHeight="1" x14ac:dyDescent="0.25">
      <c r="A10" s="54">
        <v>5</v>
      </c>
      <c r="B10" s="54">
        <v>7</v>
      </c>
      <c r="C10" s="54">
        <v>0</v>
      </c>
      <c r="D10" s="54">
        <v>2</v>
      </c>
      <c r="E10" s="54">
        <v>3</v>
      </c>
      <c r="F10" s="57">
        <v>35</v>
      </c>
      <c r="G10" s="61">
        <v>790</v>
      </c>
      <c r="H10" s="61">
        <v>0</v>
      </c>
      <c r="I10" s="61">
        <f t="shared" si="1"/>
        <v>790</v>
      </c>
      <c r="J10" s="57">
        <v>944</v>
      </c>
      <c r="K10" s="57">
        <v>353</v>
      </c>
      <c r="L10" s="57">
        <v>0</v>
      </c>
      <c r="M10" s="58">
        <f t="shared" si="0"/>
        <v>1297</v>
      </c>
      <c r="N10" s="30">
        <v>0</v>
      </c>
      <c r="O10" s="30">
        <v>0</v>
      </c>
      <c r="P10" s="30">
        <v>0</v>
      </c>
      <c r="Q10" s="12">
        <f t="shared" si="2"/>
        <v>7</v>
      </c>
      <c r="R10" s="12">
        <f>SUM(R9-I10)</f>
        <v>24806</v>
      </c>
      <c r="T10" s="1" t="s">
        <v>66</v>
      </c>
      <c r="U10" s="11"/>
      <c r="V10" s="14">
        <v>19</v>
      </c>
      <c r="W10" s="12">
        <v>2530</v>
      </c>
      <c r="Y10" s="11"/>
      <c r="Z10" s="12"/>
      <c r="AA10" s="14"/>
    </row>
    <row r="11" spans="1:27" ht="19.899999999999999" customHeight="1" x14ac:dyDescent="0.25">
      <c r="A11" s="54">
        <v>6</v>
      </c>
      <c r="B11" s="54">
        <v>7</v>
      </c>
      <c r="C11" s="54">
        <v>2</v>
      </c>
      <c r="D11" s="54">
        <v>1</v>
      </c>
      <c r="E11" s="54">
        <v>3</v>
      </c>
      <c r="F11" s="57">
        <v>20</v>
      </c>
      <c r="G11" s="61">
        <v>444</v>
      </c>
      <c r="H11" s="61">
        <v>0</v>
      </c>
      <c r="I11" s="61">
        <f t="shared" si="1"/>
        <v>457</v>
      </c>
      <c r="J11" s="57">
        <v>1034</v>
      </c>
      <c r="K11" s="57">
        <v>0</v>
      </c>
      <c r="L11" s="57">
        <v>0</v>
      </c>
      <c r="M11" s="58">
        <f t="shared" si="0"/>
        <v>1034</v>
      </c>
      <c r="N11" s="30">
        <v>13</v>
      </c>
      <c r="O11" s="30">
        <v>0</v>
      </c>
      <c r="P11" s="30">
        <v>0</v>
      </c>
      <c r="Q11" s="12">
        <f t="shared" si="2"/>
        <v>9</v>
      </c>
      <c r="R11" s="12">
        <f t="shared" si="3"/>
        <v>24349</v>
      </c>
      <c r="T11" s="1">
        <v>45182</v>
      </c>
      <c r="U11" s="11"/>
      <c r="V11" s="14">
        <v>21</v>
      </c>
      <c r="W11" s="12">
        <v>3290</v>
      </c>
      <c r="Y11" s="11"/>
      <c r="Z11" s="12"/>
      <c r="AA11" s="14"/>
    </row>
    <row r="12" spans="1:27" ht="19.899999999999999" customHeight="1" x14ac:dyDescent="0.25">
      <c r="A12" s="54">
        <v>7</v>
      </c>
      <c r="B12" s="54">
        <v>5</v>
      </c>
      <c r="C12" s="54">
        <v>1</v>
      </c>
      <c r="D12" s="54">
        <v>1</v>
      </c>
      <c r="E12" s="54">
        <v>3</v>
      </c>
      <c r="F12" s="57">
        <v>20</v>
      </c>
      <c r="G12" s="61">
        <v>580</v>
      </c>
      <c r="H12" s="61">
        <v>0</v>
      </c>
      <c r="I12" s="61">
        <f t="shared" si="1"/>
        <v>580</v>
      </c>
      <c r="J12" s="57">
        <v>976</v>
      </c>
      <c r="K12" s="57">
        <v>0</v>
      </c>
      <c r="L12" s="57">
        <v>0</v>
      </c>
      <c r="M12" s="58">
        <f t="shared" si="0"/>
        <v>976</v>
      </c>
      <c r="N12" s="30">
        <v>0</v>
      </c>
      <c r="O12" s="30">
        <v>0</v>
      </c>
      <c r="P12" s="30">
        <v>0</v>
      </c>
      <c r="Q12" s="12">
        <f t="shared" si="2"/>
        <v>6</v>
      </c>
      <c r="R12" s="12">
        <f t="shared" si="3"/>
        <v>23769</v>
      </c>
      <c r="T12" s="1">
        <v>45183</v>
      </c>
      <c r="U12" s="11"/>
      <c r="V12" s="14">
        <v>30</v>
      </c>
      <c r="W12" s="12">
        <v>4170</v>
      </c>
      <c r="Y12" s="19" t="s">
        <v>2</v>
      </c>
      <c r="Z12" s="32">
        <f>SUM(Z7:Z11)</f>
        <v>6880</v>
      </c>
      <c r="AA12" s="33">
        <f>SUM(AA7:AA11)</f>
        <v>52</v>
      </c>
    </row>
    <row r="13" spans="1:27" ht="19.899999999999999" customHeight="1" x14ac:dyDescent="0.25">
      <c r="A13" s="54">
        <v>8</v>
      </c>
      <c r="B13" s="54">
        <v>5</v>
      </c>
      <c r="C13" s="54">
        <v>2</v>
      </c>
      <c r="D13" s="54">
        <v>1</v>
      </c>
      <c r="E13" s="54">
        <v>3</v>
      </c>
      <c r="F13" s="57">
        <v>37</v>
      </c>
      <c r="G13" s="61">
        <v>683</v>
      </c>
      <c r="H13" s="61">
        <v>0</v>
      </c>
      <c r="I13" s="61">
        <f t="shared" si="1"/>
        <v>683</v>
      </c>
      <c r="J13" s="57">
        <v>1216</v>
      </c>
      <c r="K13" s="57">
        <v>0</v>
      </c>
      <c r="L13" s="57">
        <v>0</v>
      </c>
      <c r="M13" s="58">
        <f t="shared" si="0"/>
        <v>1216</v>
      </c>
      <c r="N13" s="30">
        <v>0</v>
      </c>
      <c r="O13" s="30">
        <v>0</v>
      </c>
      <c r="P13" s="30">
        <v>0</v>
      </c>
      <c r="Q13" s="12">
        <f t="shared" si="2"/>
        <v>7</v>
      </c>
      <c r="R13" s="12">
        <f t="shared" si="3"/>
        <v>23086</v>
      </c>
      <c r="T13" s="88">
        <v>45189</v>
      </c>
      <c r="U13" s="11"/>
      <c r="V13" s="14">
        <v>25</v>
      </c>
      <c r="W13" s="12">
        <v>2760</v>
      </c>
    </row>
    <row r="14" spans="1:27" ht="19.899999999999999" customHeight="1" x14ac:dyDescent="0.25">
      <c r="A14" s="54">
        <v>9</v>
      </c>
      <c r="B14" s="54">
        <v>5</v>
      </c>
      <c r="C14" s="54">
        <v>1</v>
      </c>
      <c r="D14" s="54">
        <v>0</v>
      </c>
      <c r="E14" s="54">
        <v>2</v>
      </c>
      <c r="F14" s="57">
        <v>0</v>
      </c>
      <c r="G14" s="61">
        <v>488</v>
      </c>
      <c r="H14" s="61">
        <v>0</v>
      </c>
      <c r="I14" s="61">
        <f t="shared" si="1"/>
        <v>510</v>
      </c>
      <c r="J14" s="57">
        <v>1156</v>
      </c>
      <c r="K14" s="57">
        <v>320</v>
      </c>
      <c r="L14" s="57">
        <v>0</v>
      </c>
      <c r="M14" s="58">
        <f t="shared" si="0"/>
        <v>1476</v>
      </c>
      <c r="N14" s="30">
        <v>22</v>
      </c>
      <c r="O14" s="30">
        <v>0</v>
      </c>
      <c r="P14" s="30">
        <v>0</v>
      </c>
      <c r="Q14" s="12">
        <f t="shared" si="2"/>
        <v>6</v>
      </c>
      <c r="R14" s="12">
        <f t="shared" si="3"/>
        <v>22576</v>
      </c>
      <c r="T14" s="11">
        <v>45190</v>
      </c>
      <c r="U14" s="11"/>
      <c r="V14" s="14">
        <v>20</v>
      </c>
      <c r="W14" s="12">
        <v>2980</v>
      </c>
    </row>
    <row r="15" spans="1:27" ht="19.899999999999999" customHeight="1" x14ac:dyDescent="0.25">
      <c r="A15" s="54">
        <v>10</v>
      </c>
      <c r="B15" s="54">
        <v>8</v>
      </c>
      <c r="C15" s="54">
        <v>1</v>
      </c>
      <c r="D15" s="54">
        <v>0</v>
      </c>
      <c r="E15" s="54">
        <v>2</v>
      </c>
      <c r="F15" s="57">
        <v>0</v>
      </c>
      <c r="G15" s="61">
        <v>640</v>
      </c>
      <c r="H15" s="61">
        <v>0</v>
      </c>
      <c r="I15" s="61">
        <f t="shared" si="1"/>
        <v>670</v>
      </c>
      <c r="J15" s="57">
        <v>1552</v>
      </c>
      <c r="K15" s="57">
        <v>0</v>
      </c>
      <c r="L15" s="57">
        <v>0</v>
      </c>
      <c r="M15" s="58">
        <f t="shared" si="0"/>
        <v>1552</v>
      </c>
      <c r="N15" s="30">
        <v>30</v>
      </c>
      <c r="O15" s="30">
        <v>0</v>
      </c>
      <c r="P15" s="30">
        <v>0</v>
      </c>
      <c r="Q15" s="12">
        <f t="shared" si="2"/>
        <v>9</v>
      </c>
      <c r="R15" s="12">
        <f>SUM(R14-I15)</f>
        <v>21906</v>
      </c>
      <c r="T15" s="11">
        <v>45190</v>
      </c>
      <c r="U15" s="11"/>
      <c r="V15" s="14">
        <v>18</v>
      </c>
      <c r="W15" s="12">
        <v>1860</v>
      </c>
    </row>
    <row r="16" spans="1:27" ht="19.899999999999999" customHeight="1" x14ac:dyDescent="0.25">
      <c r="A16" s="54">
        <v>11</v>
      </c>
      <c r="B16" s="54">
        <v>9</v>
      </c>
      <c r="C16" s="54">
        <v>2</v>
      </c>
      <c r="D16" s="54">
        <v>3</v>
      </c>
      <c r="E16" s="54">
        <v>2</v>
      </c>
      <c r="F16" s="57">
        <v>170</v>
      </c>
      <c r="G16" s="61">
        <v>645</v>
      </c>
      <c r="H16" s="61">
        <v>0</v>
      </c>
      <c r="I16" s="61">
        <f t="shared" si="1"/>
        <v>650</v>
      </c>
      <c r="J16" s="57">
        <v>1247</v>
      </c>
      <c r="K16" s="57">
        <v>60</v>
      </c>
      <c r="L16" s="57">
        <v>0</v>
      </c>
      <c r="M16" s="58">
        <f t="shared" si="0"/>
        <v>1307</v>
      </c>
      <c r="N16" s="30">
        <v>5</v>
      </c>
      <c r="O16" s="30">
        <v>0</v>
      </c>
      <c r="P16" s="30">
        <v>0</v>
      </c>
      <c r="Q16" s="12">
        <f t="shared" si="2"/>
        <v>11</v>
      </c>
      <c r="R16" s="12">
        <f t="shared" si="3"/>
        <v>21256</v>
      </c>
      <c r="T16" s="11"/>
      <c r="U16" s="11"/>
      <c r="V16" s="11"/>
      <c r="W16" s="21"/>
    </row>
    <row r="17" spans="1:30" ht="19.899999999999999" customHeight="1" x14ac:dyDescent="0.25">
      <c r="A17" s="54">
        <v>12</v>
      </c>
      <c r="B17" s="54">
        <v>10</v>
      </c>
      <c r="C17" s="54">
        <v>2</v>
      </c>
      <c r="D17" s="54">
        <v>1</v>
      </c>
      <c r="E17" s="54">
        <v>3</v>
      </c>
      <c r="F17" s="57">
        <v>20</v>
      </c>
      <c r="G17" s="61">
        <v>356</v>
      </c>
      <c r="H17" s="61">
        <v>0</v>
      </c>
      <c r="I17" s="61">
        <f t="shared" si="1"/>
        <v>356</v>
      </c>
      <c r="J17" s="57">
        <v>1615</v>
      </c>
      <c r="K17" s="57">
        <v>20</v>
      </c>
      <c r="L17" s="57">
        <v>0</v>
      </c>
      <c r="M17" s="58">
        <f t="shared" si="0"/>
        <v>1635</v>
      </c>
      <c r="N17" s="30">
        <v>0</v>
      </c>
      <c r="O17" s="30">
        <v>0</v>
      </c>
      <c r="P17" s="30">
        <v>0</v>
      </c>
      <c r="Q17" s="12">
        <f t="shared" si="2"/>
        <v>12</v>
      </c>
      <c r="R17" s="12">
        <f t="shared" si="3"/>
        <v>20900</v>
      </c>
      <c r="T17" s="115" t="s">
        <v>2</v>
      </c>
      <c r="U17" s="116"/>
      <c r="V17" s="36"/>
      <c r="W17" s="30">
        <f>SUM(W7:W16)</f>
        <v>27671</v>
      </c>
      <c r="Y17" s="85">
        <v>45184</v>
      </c>
      <c r="Z17" s="86" t="s">
        <v>68</v>
      </c>
      <c r="AA17" s="86" t="s">
        <v>67</v>
      </c>
    </row>
    <row r="18" spans="1:30" ht="19.899999999999999" customHeight="1" x14ac:dyDescent="0.25">
      <c r="A18" s="54">
        <v>13</v>
      </c>
      <c r="B18" s="54">
        <v>12</v>
      </c>
      <c r="C18" s="54">
        <v>4</v>
      </c>
      <c r="D18" s="54">
        <v>3</v>
      </c>
      <c r="E18" s="54">
        <v>3</v>
      </c>
      <c r="F18" s="57">
        <v>80</v>
      </c>
      <c r="G18" s="61">
        <v>72</v>
      </c>
      <c r="H18" s="61">
        <v>260</v>
      </c>
      <c r="I18" s="61">
        <f t="shared" si="1"/>
        <v>332</v>
      </c>
      <c r="J18" s="57">
        <v>2197</v>
      </c>
      <c r="K18" s="57">
        <v>160</v>
      </c>
      <c r="L18" s="57">
        <v>0</v>
      </c>
      <c r="M18" s="58">
        <f t="shared" si="0"/>
        <v>2402</v>
      </c>
      <c r="N18" s="30">
        <v>0</v>
      </c>
      <c r="O18" s="30">
        <v>45</v>
      </c>
      <c r="P18" s="30">
        <v>0</v>
      </c>
      <c r="Q18" s="12">
        <f t="shared" si="2"/>
        <v>16</v>
      </c>
      <c r="R18" s="12">
        <f t="shared" si="3"/>
        <v>20568</v>
      </c>
      <c r="T18" s="120"/>
      <c r="U18" s="121"/>
      <c r="V18" s="37"/>
      <c r="W18" s="20"/>
      <c r="Y18" s="85">
        <v>45201</v>
      </c>
      <c r="Z18" s="86">
        <v>6231</v>
      </c>
      <c r="AA18" s="89"/>
    </row>
    <row r="19" spans="1:30" ht="19.899999999999999" customHeight="1" x14ac:dyDescent="0.25">
      <c r="A19" s="54">
        <v>14</v>
      </c>
      <c r="B19" s="54">
        <v>11</v>
      </c>
      <c r="C19" s="54">
        <v>3</v>
      </c>
      <c r="D19" s="54">
        <v>3</v>
      </c>
      <c r="E19" s="54">
        <v>4</v>
      </c>
      <c r="F19" s="57">
        <v>80</v>
      </c>
      <c r="G19" s="61">
        <v>168</v>
      </c>
      <c r="H19" s="61">
        <v>272</v>
      </c>
      <c r="I19" s="61">
        <f t="shared" si="1"/>
        <v>440</v>
      </c>
      <c r="J19" s="57">
        <v>2100</v>
      </c>
      <c r="K19" s="57">
        <v>270</v>
      </c>
      <c r="L19" s="57">
        <v>0</v>
      </c>
      <c r="M19" s="58">
        <f t="shared" si="0"/>
        <v>2370</v>
      </c>
      <c r="N19" s="30">
        <v>0</v>
      </c>
      <c r="O19" s="30">
        <v>0</v>
      </c>
      <c r="P19" s="30">
        <v>0</v>
      </c>
      <c r="Q19" s="12">
        <f t="shared" si="2"/>
        <v>14</v>
      </c>
      <c r="R19" s="12">
        <f t="shared" si="3"/>
        <v>20128</v>
      </c>
      <c r="T19" s="107" t="s">
        <v>2</v>
      </c>
      <c r="U19" s="108"/>
      <c r="V19" s="35"/>
      <c r="W19" s="31">
        <f>SUM(W17+W18)</f>
        <v>27671</v>
      </c>
      <c r="Z19" s="8"/>
      <c r="AA19" s="16"/>
      <c r="AC19" s="15"/>
      <c r="AD19" s="15"/>
    </row>
    <row r="20" spans="1:30" ht="19.899999999999999" customHeight="1" x14ac:dyDescent="0.25">
      <c r="A20" s="54">
        <v>15</v>
      </c>
      <c r="B20" s="54">
        <v>11</v>
      </c>
      <c r="C20" s="54">
        <v>3</v>
      </c>
      <c r="D20" s="54">
        <v>3</v>
      </c>
      <c r="E20" s="54">
        <v>4</v>
      </c>
      <c r="F20" s="57">
        <v>81</v>
      </c>
      <c r="G20" s="61">
        <v>710</v>
      </c>
      <c r="H20" s="61">
        <v>0</v>
      </c>
      <c r="I20" s="61">
        <f t="shared" si="1"/>
        <v>710</v>
      </c>
      <c r="J20" s="57">
        <v>1985</v>
      </c>
      <c r="K20" s="57">
        <v>280</v>
      </c>
      <c r="L20" s="57">
        <v>48</v>
      </c>
      <c r="M20" s="58">
        <f t="shared" si="0"/>
        <v>2313</v>
      </c>
      <c r="N20" s="30">
        <v>0</v>
      </c>
      <c r="O20" s="30">
        <v>0</v>
      </c>
      <c r="P20" s="30">
        <v>0</v>
      </c>
      <c r="Q20" s="12">
        <f t="shared" si="2"/>
        <v>14</v>
      </c>
      <c r="R20" s="12">
        <f t="shared" si="3"/>
        <v>19418</v>
      </c>
      <c r="U20" s="16"/>
      <c r="V20" s="16"/>
      <c r="Z20" s="8"/>
      <c r="AC20" s="15"/>
    </row>
    <row r="21" spans="1:30" ht="19.899999999999999" customHeight="1" x14ac:dyDescent="0.25">
      <c r="A21" s="54">
        <v>16</v>
      </c>
      <c r="B21" s="54">
        <v>11</v>
      </c>
      <c r="C21" s="54">
        <v>0</v>
      </c>
      <c r="D21" s="54">
        <v>3</v>
      </c>
      <c r="E21" s="54">
        <v>4</v>
      </c>
      <c r="F21" s="57">
        <v>110</v>
      </c>
      <c r="G21" s="61">
        <v>600</v>
      </c>
      <c r="H21" s="61">
        <v>288</v>
      </c>
      <c r="I21" s="61">
        <f t="shared" si="1"/>
        <v>888</v>
      </c>
      <c r="J21" s="57">
        <v>1600</v>
      </c>
      <c r="K21" s="57">
        <v>354</v>
      </c>
      <c r="L21" s="57">
        <v>240</v>
      </c>
      <c r="M21" s="58">
        <f t="shared" si="0"/>
        <v>2194</v>
      </c>
      <c r="N21" s="30">
        <v>0</v>
      </c>
      <c r="O21" s="30">
        <v>0</v>
      </c>
      <c r="P21" s="30">
        <v>0</v>
      </c>
      <c r="Q21" s="12">
        <f t="shared" si="2"/>
        <v>11</v>
      </c>
      <c r="R21" s="12">
        <f t="shared" si="3"/>
        <v>18530</v>
      </c>
      <c r="U21" s="16"/>
      <c r="V21" s="16"/>
      <c r="W21" s="16"/>
      <c r="Z21" s="8"/>
      <c r="AC21" s="15"/>
      <c r="AD21" s="15"/>
    </row>
    <row r="22" spans="1:30" ht="46.5" customHeight="1" x14ac:dyDescent="0.25">
      <c r="A22" s="54">
        <v>17</v>
      </c>
      <c r="B22" s="54">
        <v>12</v>
      </c>
      <c r="C22" s="54">
        <v>1</v>
      </c>
      <c r="D22" s="54">
        <v>2</v>
      </c>
      <c r="E22" s="54">
        <v>4</v>
      </c>
      <c r="F22" s="57">
        <v>89</v>
      </c>
      <c r="G22" s="61">
        <v>808</v>
      </c>
      <c r="H22" s="61">
        <v>287</v>
      </c>
      <c r="I22" s="61">
        <f t="shared" si="1"/>
        <v>1095</v>
      </c>
      <c r="J22" s="57">
        <v>1944</v>
      </c>
      <c r="K22" s="57">
        <v>400</v>
      </c>
      <c r="L22" s="57">
        <v>272</v>
      </c>
      <c r="M22" s="58">
        <f t="shared" si="0"/>
        <v>2616</v>
      </c>
      <c r="N22" s="30">
        <v>0</v>
      </c>
      <c r="O22" s="30">
        <v>0</v>
      </c>
      <c r="P22" s="30">
        <v>0</v>
      </c>
      <c r="Q22" s="12">
        <f t="shared" si="2"/>
        <v>13</v>
      </c>
      <c r="R22" s="12">
        <f t="shared" si="3"/>
        <v>17435</v>
      </c>
      <c r="T22" s="19" t="s">
        <v>22</v>
      </c>
      <c r="U22" s="68" t="s">
        <v>25</v>
      </c>
      <c r="V22" s="68" t="s">
        <v>11</v>
      </c>
      <c r="W22" s="43" t="s">
        <v>23</v>
      </c>
      <c r="X22" s="64" t="s">
        <v>24</v>
      </c>
      <c r="Y22" s="65" t="s">
        <v>52</v>
      </c>
      <c r="Z22" s="65" t="s">
        <v>54</v>
      </c>
      <c r="AA22" s="40" t="s">
        <v>28</v>
      </c>
      <c r="AB22" s="19" t="s">
        <v>26</v>
      </c>
      <c r="AC22" s="42" t="s">
        <v>27</v>
      </c>
      <c r="AD22" s="15"/>
    </row>
    <row r="23" spans="1:30" ht="19.899999999999999" customHeight="1" x14ac:dyDescent="0.25">
      <c r="A23" s="54">
        <v>18</v>
      </c>
      <c r="B23" s="54">
        <v>12</v>
      </c>
      <c r="C23" s="54">
        <v>0</v>
      </c>
      <c r="D23" s="54">
        <v>4</v>
      </c>
      <c r="E23" s="54">
        <v>4</v>
      </c>
      <c r="F23" s="57">
        <v>261</v>
      </c>
      <c r="G23" s="61">
        <v>936</v>
      </c>
      <c r="H23" s="61">
        <v>287</v>
      </c>
      <c r="I23" s="61">
        <f t="shared" si="1"/>
        <v>1223</v>
      </c>
      <c r="J23" s="57">
        <v>2326</v>
      </c>
      <c r="K23" s="57">
        <v>0</v>
      </c>
      <c r="L23" s="57">
        <v>320</v>
      </c>
      <c r="M23" s="58">
        <f t="shared" si="0"/>
        <v>2646</v>
      </c>
      <c r="N23" s="30">
        <v>0</v>
      </c>
      <c r="O23" s="30">
        <v>0</v>
      </c>
      <c r="P23" s="30">
        <v>0</v>
      </c>
      <c r="Q23" s="12">
        <f t="shared" si="2"/>
        <v>12</v>
      </c>
      <c r="R23" s="12">
        <f t="shared" si="3"/>
        <v>16212</v>
      </c>
      <c r="T23" s="17">
        <v>45170</v>
      </c>
      <c r="U23" s="21">
        <v>3650</v>
      </c>
      <c r="V23" s="14">
        <v>16</v>
      </c>
      <c r="W23" s="21">
        <v>1200</v>
      </c>
      <c r="X23" s="21">
        <v>0</v>
      </c>
      <c r="Y23" s="21">
        <v>0</v>
      </c>
      <c r="Z23" s="21">
        <f>V23-Y23</f>
        <v>16</v>
      </c>
      <c r="AA23" s="12">
        <f t="shared" ref="AA23:AA26" si="4">SUM(W23+X23)</f>
        <v>1200</v>
      </c>
      <c r="AB23" s="12">
        <f t="shared" ref="AB23:AB26" si="5">SUM(U23-AA23)</f>
        <v>2450</v>
      </c>
      <c r="AC23" s="12">
        <f t="shared" ref="AC23:AC26" si="6">SUM(AB23+X23)</f>
        <v>2450</v>
      </c>
      <c r="AD23" s="15"/>
    </row>
    <row r="24" spans="1:30" ht="19.899999999999999" customHeight="1" x14ac:dyDescent="0.25">
      <c r="A24" s="54">
        <v>19</v>
      </c>
      <c r="B24" s="54">
        <v>12</v>
      </c>
      <c r="C24" s="54">
        <v>0</v>
      </c>
      <c r="D24" s="54">
        <v>5</v>
      </c>
      <c r="E24" s="54">
        <v>4</v>
      </c>
      <c r="F24" s="57">
        <v>135</v>
      </c>
      <c r="G24" s="61">
        <v>1152</v>
      </c>
      <c r="H24" s="61">
        <v>252</v>
      </c>
      <c r="I24" s="61">
        <f t="shared" si="1"/>
        <v>1404</v>
      </c>
      <c r="J24" s="57">
        <v>2625</v>
      </c>
      <c r="K24" s="57">
        <v>0</v>
      </c>
      <c r="L24" s="57">
        <v>340</v>
      </c>
      <c r="M24" s="58">
        <f t="shared" si="0"/>
        <v>2965</v>
      </c>
      <c r="N24" s="30">
        <v>0</v>
      </c>
      <c r="O24" s="30">
        <v>0</v>
      </c>
      <c r="P24" s="30">
        <v>0</v>
      </c>
      <c r="Q24" s="12">
        <f t="shared" si="2"/>
        <v>12</v>
      </c>
      <c r="R24" s="12">
        <f t="shared" si="3"/>
        <v>14808</v>
      </c>
      <c r="T24" s="17">
        <v>45174</v>
      </c>
      <c r="U24" s="21">
        <v>3700</v>
      </c>
      <c r="V24" s="14">
        <v>11</v>
      </c>
      <c r="W24" s="21">
        <v>2300</v>
      </c>
      <c r="X24" s="21">
        <v>0</v>
      </c>
      <c r="Y24" s="21">
        <v>0</v>
      </c>
      <c r="Z24" s="21">
        <f t="shared" ref="Z24:Z26" si="7">V24-Y24</f>
        <v>11</v>
      </c>
      <c r="AA24" s="12">
        <f t="shared" si="4"/>
        <v>2300</v>
      </c>
      <c r="AB24" s="12">
        <f t="shared" si="5"/>
        <v>1400</v>
      </c>
      <c r="AC24" s="12">
        <f t="shared" si="6"/>
        <v>1400</v>
      </c>
      <c r="AD24" s="15"/>
    </row>
    <row r="25" spans="1:30" ht="19.899999999999999" customHeight="1" x14ac:dyDescent="0.25">
      <c r="A25" s="54">
        <v>20</v>
      </c>
      <c r="B25" s="54">
        <v>12</v>
      </c>
      <c r="C25" s="54">
        <v>6</v>
      </c>
      <c r="D25" s="54">
        <v>0</v>
      </c>
      <c r="E25" s="54">
        <v>3</v>
      </c>
      <c r="F25" s="57">
        <v>0</v>
      </c>
      <c r="G25" s="61">
        <v>696</v>
      </c>
      <c r="H25" s="61">
        <v>288</v>
      </c>
      <c r="I25" s="61">
        <f t="shared" si="1"/>
        <v>984</v>
      </c>
      <c r="J25" s="57">
        <v>3504</v>
      </c>
      <c r="K25" s="57">
        <v>792</v>
      </c>
      <c r="L25" s="57">
        <v>0</v>
      </c>
      <c r="M25" s="58">
        <f t="shared" si="0"/>
        <v>4296</v>
      </c>
      <c r="N25" s="30">
        <v>0</v>
      </c>
      <c r="O25" s="30">
        <v>0</v>
      </c>
      <c r="P25" s="30">
        <v>0</v>
      </c>
      <c r="Q25" s="12">
        <f t="shared" si="2"/>
        <v>18</v>
      </c>
      <c r="R25" s="12">
        <f t="shared" si="3"/>
        <v>13824</v>
      </c>
      <c r="T25" s="17">
        <v>45174</v>
      </c>
      <c r="U25" s="21">
        <v>3530</v>
      </c>
      <c r="V25" s="14">
        <v>19</v>
      </c>
      <c r="W25" s="21">
        <v>1000</v>
      </c>
      <c r="X25" s="21">
        <v>0</v>
      </c>
      <c r="Y25" s="21">
        <v>0</v>
      </c>
      <c r="Z25" s="21">
        <f t="shared" si="7"/>
        <v>19</v>
      </c>
      <c r="AA25" s="12">
        <f t="shared" si="4"/>
        <v>1000</v>
      </c>
      <c r="AB25" s="12">
        <f t="shared" si="5"/>
        <v>2530</v>
      </c>
      <c r="AC25" s="12">
        <f t="shared" si="6"/>
        <v>2530</v>
      </c>
      <c r="AD25" s="15"/>
    </row>
    <row r="26" spans="1:30" ht="19.899999999999999" customHeight="1" x14ac:dyDescent="0.25">
      <c r="A26" s="54">
        <v>21</v>
      </c>
      <c r="B26" s="54">
        <v>12</v>
      </c>
      <c r="C26" s="54">
        <v>5</v>
      </c>
      <c r="D26" s="54">
        <v>3</v>
      </c>
      <c r="E26" s="54">
        <v>3</v>
      </c>
      <c r="F26" s="57">
        <v>160</v>
      </c>
      <c r="G26" s="61">
        <v>560</v>
      </c>
      <c r="H26" s="61">
        <v>496</v>
      </c>
      <c r="I26" s="61">
        <f t="shared" si="1"/>
        <v>1160</v>
      </c>
      <c r="J26" s="57">
        <v>3120</v>
      </c>
      <c r="K26" s="57">
        <v>720</v>
      </c>
      <c r="L26" s="57">
        <v>0</v>
      </c>
      <c r="M26" s="58">
        <f t="shared" si="0"/>
        <v>3840</v>
      </c>
      <c r="N26" s="30">
        <v>104</v>
      </c>
      <c r="O26" s="30">
        <v>0</v>
      </c>
      <c r="P26" s="30">
        <v>0</v>
      </c>
      <c r="Q26" s="12">
        <f t="shared" si="2"/>
        <v>17</v>
      </c>
      <c r="R26" s="12">
        <f t="shared" si="3"/>
        <v>12664</v>
      </c>
      <c r="T26" s="17">
        <v>45182</v>
      </c>
      <c r="U26" s="21">
        <v>4340</v>
      </c>
      <c r="V26" s="14">
        <v>21</v>
      </c>
      <c r="W26" s="21">
        <v>1050</v>
      </c>
      <c r="X26" s="21">
        <v>0</v>
      </c>
      <c r="Y26" s="21">
        <v>0</v>
      </c>
      <c r="Z26" s="21">
        <f t="shared" si="7"/>
        <v>21</v>
      </c>
      <c r="AA26" s="12">
        <f t="shared" si="4"/>
        <v>1050</v>
      </c>
      <c r="AB26" s="12">
        <f t="shared" si="5"/>
        <v>3290</v>
      </c>
      <c r="AC26" s="12">
        <f t="shared" si="6"/>
        <v>3290</v>
      </c>
    </row>
    <row r="27" spans="1:30" ht="19.899999999999999" customHeight="1" x14ac:dyDescent="0.25">
      <c r="A27" s="54">
        <v>22</v>
      </c>
      <c r="B27" s="54">
        <v>11</v>
      </c>
      <c r="C27" s="54">
        <v>4</v>
      </c>
      <c r="D27" s="54">
        <v>2</v>
      </c>
      <c r="E27" s="54">
        <v>3</v>
      </c>
      <c r="F27" s="57">
        <v>50</v>
      </c>
      <c r="G27" s="61">
        <v>600</v>
      </c>
      <c r="H27" s="61">
        <v>504</v>
      </c>
      <c r="I27" s="61">
        <f t="shared" si="1"/>
        <v>1120</v>
      </c>
      <c r="J27" s="57">
        <v>2876</v>
      </c>
      <c r="K27" s="57">
        <v>696</v>
      </c>
      <c r="L27" s="57">
        <v>0</v>
      </c>
      <c r="M27" s="58">
        <f t="shared" si="0"/>
        <v>3572</v>
      </c>
      <c r="N27" s="30">
        <v>16</v>
      </c>
      <c r="O27" s="30">
        <v>0</v>
      </c>
      <c r="P27" s="30">
        <v>0</v>
      </c>
      <c r="Q27" s="12">
        <f t="shared" si="2"/>
        <v>15</v>
      </c>
      <c r="R27" s="12">
        <f t="shared" si="3"/>
        <v>11544</v>
      </c>
      <c r="T27" s="17">
        <v>45183</v>
      </c>
      <c r="U27" s="21">
        <v>4320</v>
      </c>
      <c r="V27" s="14">
        <v>30</v>
      </c>
      <c r="W27" s="21">
        <v>150</v>
      </c>
      <c r="X27" s="21">
        <v>0</v>
      </c>
      <c r="Y27" s="21">
        <v>0</v>
      </c>
      <c r="Z27" s="21">
        <f t="shared" ref="Z27:Z33" si="8">V27-Y27</f>
        <v>30</v>
      </c>
      <c r="AA27" s="12">
        <f t="shared" ref="AA27:AA33" si="9">SUM(W27+X27)</f>
        <v>150</v>
      </c>
      <c r="AB27" s="12">
        <f t="shared" ref="AB27:AB33" si="10">SUM(U27-AA27)</f>
        <v>4170</v>
      </c>
      <c r="AC27" s="12">
        <f t="shared" ref="AC27:AC33" si="11">SUM(AB27+X27)</f>
        <v>4170</v>
      </c>
    </row>
    <row r="28" spans="1:30" ht="19.899999999999999" customHeight="1" x14ac:dyDescent="0.25">
      <c r="A28" s="54">
        <v>23</v>
      </c>
      <c r="B28" s="54">
        <v>11</v>
      </c>
      <c r="C28" s="54">
        <v>3</v>
      </c>
      <c r="D28" s="54">
        <v>1</v>
      </c>
      <c r="E28" s="54">
        <v>4</v>
      </c>
      <c r="F28" s="57">
        <v>40</v>
      </c>
      <c r="G28" s="61">
        <v>830</v>
      </c>
      <c r="H28" s="61">
        <v>280</v>
      </c>
      <c r="I28" s="61">
        <f>SUM(G28+H28+N28)</f>
        <v>1110</v>
      </c>
      <c r="J28" s="57">
        <v>2500</v>
      </c>
      <c r="K28" s="57">
        <v>784</v>
      </c>
      <c r="L28" s="57">
        <v>0</v>
      </c>
      <c r="M28" s="58">
        <f t="shared" si="0"/>
        <v>3284</v>
      </c>
      <c r="N28" s="30">
        <v>0</v>
      </c>
      <c r="O28" s="30">
        <v>0</v>
      </c>
      <c r="P28" s="30">
        <v>0</v>
      </c>
      <c r="Q28" s="12">
        <f t="shared" si="2"/>
        <v>14</v>
      </c>
      <c r="R28" s="12">
        <f t="shared" si="3"/>
        <v>10434</v>
      </c>
      <c r="T28" s="17">
        <v>45189</v>
      </c>
      <c r="U28" s="21">
        <v>2960</v>
      </c>
      <c r="V28" s="21">
        <v>25</v>
      </c>
      <c r="W28" s="21">
        <v>200</v>
      </c>
      <c r="X28" s="21">
        <v>0</v>
      </c>
      <c r="Y28" s="21">
        <v>0</v>
      </c>
      <c r="Z28" s="21">
        <f t="shared" si="8"/>
        <v>25</v>
      </c>
      <c r="AA28" s="12">
        <f t="shared" si="9"/>
        <v>200</v>
      </c>
      <c r="AB28" s="12">
        <f t="shared" si="10"/>
        <v>2760</v>
      </c>
      <c r="AC28" s="12">
        <f t="shared" si="11"/>
        <v>2760</v>
      </c>
      <c r="AD28" s="15"/>
    </row>
    <row r="29" spans="1:30" ht="19.899999999999999" customHeight="1" x14ac:dyDescent="0.25">
      <c r="A29" s="54">
        <v>24</v>
      </c>
      <c r="B29" s="54">
        <v>11</v>
      </c>
      <c r="C29" s="54">
        <v>1</v>
      </c>
      <c r="D29" s="54">
        <v>2</v>
      </c>
      <c r="E29" s="54">
        <v>3</v>
      </c>
      <c r="F29" s="57">
        <v>116</v>
      </c>
      <c r="G29" s="61">
        <v>80</v>
      </c>
      <c r="H29" s="61">
        <v>520</v>
      </c>
      <c r="I29" s="61">
        <f t="shared" si="1"/>
        <v>620</v>
      </c>
      <c r="J29" s="57">
        <v>2468</v>
      </c>
      <c r="K29" s="57">
        <v>756</v>
      </c>
      <c r="L29" s="57">
        <v>0</v>
      </c>
      <c r="M29" s="58">
        <f t="shared" si="0"/>
        <v>3224</v>
      </c>
      <c r="N29" s="30">
        <v>20</v>
      </c>
      <c r="O29" s="30">
        <v>0</v>
      </c>
      <c r="P29" s="30">
        <v>0</v>
      </c>
      <c r="Q29" s="12">
        <f t="shared" si="2"/>
        <v>12</v>
      </c>
      <c r="R29" s="12">
        <f>SUM(R28-I29)</f>
        <v>9814</v>
      </c>
      <c r="T29" s="17">
        <v>45190</v>
      </c>
      <c r="U29" s="21">
        <v>3680</v>
      </c>
      <c r="V29" s="21">
        <v>20</v>
      </c>
      <c r="W29" s="21">
        <v>700</v>
      </c>
      <c r="X29" s="21">
        <v>0</v>
      </c>
      <c r="Y29" s="21">
        <v>0</v>
      </c>
      <c r="Z29" s="21">
        <f t="shared" si="8"/>
        <v>20</v>
      </c>
      <c r="AA29" s="12">
        <f t="shared" si="9"/>
        <v>700</v>
      </c>
      <c r="AB29" s="12">
        <f t="shared" si="10"/>
        <v>2980</v>
      </c>
      <c r="AC29" s="12">
        <f t="shared" si="11"/>
        <v>2980</v>
      </c>
      <c r="AD29" s="15"/>
    </row>
    <row r="30" spans="1:30" ht="19.899999999999999" customHeight="1" x14ac:dyDescent="0.25">
      <c r="A30" s="54">
        <v>25</v>
      </c>
      <c r="B30" s="54">
        <v>11</v>
      </c>
      <c r="C30" s="54">
        <v>1</v>
      </c>
      <c r="D30" s="54">
        <v>1</v>
      </c>
      <c r="E30" s="54">
        <v>3</v>
      </c>
      <c r="F30" s="57">
        <v>44</v>
      </c>
      <c r="G30" s="61">
        <v>120</v>
      </c>
      <c r="H30" s="61">
        <v>544</v>
      </c>
      <c r="I30" s="61">
        <f t="shared" si="1"/>
        <v>664</v>
      </c>
      <c r="J30" s="57">
        <v>2294</v>
      </c>
      <c r="K30" s="57">
        <v>852</v>
      </c>
      <c r="L30" s="57">
        <v>0</v>
      </c>
      <c r="M30" s="58">
        <f t="shared" si="0"/>
        <v>3356</v>
      </c>
      <c r="N30" s="30">
        <v>0</v>
      </c>
      <c r="O30" s="30">
        <v>210</v>
      </c>
      <c r="P30" s="30">
        <v>0</v>
      </c>
      <c r="Q30" s="12">
        <f t="shared" si="2"/>
        <v>12</v>
      </c>
      <c r="R30" s="12">
        <f t="shared" si="3"/>
        <v>9150</v>
      </c>
      <c r="T30" s="17">
        <v>45190</v>
      </c>
      <c r="U30" s="21">
        <v>3060</v>
      </c>
      <c r="V30" s="21">
        <v>18</v>
      </c>
      <c r="W30" s="21">
        <v>1200</v>
      </c>
      <c r="X30" s="21">
        <v>0</v>
      </c>
      <c r="Y30" s="21">
        <v>0</v>
      </c>
      <c r="Z30" s="21">
        <f t="shared" si="8"/>
        <v>18</v>
      </c>
      <c r="AA30" s="12">
        <f t="shared" si="9"/>
        <v>1200</v>
      </c>
      <c r="AB30" s="12">
        <f t="shared" si="10"/>
        <v>1860</v>
      </c>
      <c r="AC30" s="12">
        <f t="shared" si="11"/>
        <v>1860</v>
      </c>
    </row>
    <row r="31" spans="1:30" ht="19.899999999999999" customHeight="1" x14ac:dyDescent="0.25">
      <c r="A31" s="54">
        <v>26</v>
      </c>
      <c r="B31" s="54">
        <v>10</v>
      </c>
      <c r="C31" s="54">
        <v>0</v>
      </c>
      <c r="D31" s="54">
        <v>1</v>
      </c>
      <c r="E31" s="54">
        <v>4</v>
      </c>
      <c r="F31" s="57">
        <v>20</v>
      </c>
      <c r="G31" s="61">
        <v>176</v>
      </c>
      <c r="H31" s="61">
        <v>532</v>
      </c>
      <c r="I31" s="61">
        <f t="shared" si="1"/>
        <v>708</v>
      </c>
      <c r="J31" s="57">
        <v>1864</v>
      </c>
      <c r="K31" s="57">
        <v>888</v>
      </c>
      <c r="L31" s="57">
        <v>0</v>
      </c>
      <c r="M31" s="58">
        <f t="shared" si="0"/>
        <v>2752</v>
      </c>
      <c r="N31" s="30">
        <v>0</v>
      </c>
      <c r="O31" s="30">
        <v>0</v>
      </c>
      <c r="P31" s="30">
        <v>0</v>
      </c>
      <c r="Q31" s="12">
        <f t="shared" si="2"/>
        <v>10</v>
      </c>
      <c r="R31" s="12">
        <f t="shared" si="3"/>
        <v>8442</v>
      </c>
      <c r="T31" s="17">
        <v>45197</v>
      </c>
      <c r="U31" s="21">
        <v>3930</v>
      </c>
      <c r="V31" s="21">
        <v>18</v>
      </c>
      <c r="W31" s="21">
        <v>1200</v>
      </c>
      <c r="X31" s="21">
        <v>660</v>
      </c>
      <c r="Y31" s="21">
        <v>4</v>
      </c>
      <c r="Z31" s="21">
        <f t="shared" si="8"/>
        <v>14</v>
      </c>
      <c r="AA31" s="12">
        <f t="shared" si="9"/>
        <v>1860</v>
      </c>
      <c r="AB31" s="12">
        <f t="shared" si="10"/>
        <v>2070</v>
      </c>
      <c r="AC31" s="12">
        <f t="shared" si="11"/>
        <v>2730</v>
      </c>
    </row>
    <row r="32" spans="1:30" ht="19.899999999999999" customHeight="1" x14ac:dyDescent="0.25">
      <c r="A32" s="54">
        <v>27</v>
      </c>
      <c r="B32" s="54">
        <v>12</v>
      </c>
      <c r="C32" s="54">
        <v>2</v>
      </c>
      <c r="D32" s="54">
        <v>2</v>
      </c>
      <c r="E32" s="54">
        <v>4</v>
      </c>
      <c r="F32" s="57">
        <v>40</v>
      </c>
      <c r="G32" s="61">
        <v>104</v>
      </c>
      <c r="H32" s="61">
        <v>816</v>
      </c>
      <c r="I32" s="61">
        <f>SUM(G32+H32+N32)</f>
        <v>920</v>
      </c>
      <c r="J32" s="57">
        <v>1730</v>
      </c>
      <c r="K32" s="57">
        <v>921</v>
      </c>
      <c r="L32" s="57">
        <v>0</v>
      </c>
      <c r="M32" s="58">
        <f>SUM(J32+K32+L32+O32)</f>
        <v>2651</v>
      </c>
      <c r="N32" s="30">
        <v>0</v>
      </c>
      <c r="O32" s="30">
        <v>0</v>
      </c>
      <c r="P32" s="30">
        <v>0</v>
      </c>
      <c r="Q32" s="12">
        <f>SUM(B32+C32)</f>
        <v>14</v>
      </c>
      <c r="R32" s="12">
        <f>SUM(R31-I32)</f>
        <v>7522</v>
      </c>
      <c r="T32" s="17">
        <v>45198</v>
      </c>
      <c r="U32" s="21">
        <v>3360</v>
      </c>
      <c r="V32" s="21">
        <v>22</v>
      </c>
      <c r="W32" s="21">
        <v>450</v>
      </c>
      <c r="X32" s="21">
        <v>0</v>
      </c>
      <c r="Y32" s="21">
        <v>0</v>
      </c>
      <c r="Z32" s="21">
        <f t="shared" si="8"/>
        <v>22</v>
      </c>
      <c r="AA32" s="12">
        <f t="shared" si="9"/>
        <v>450</v>
      </c>
      <c r="AB32" s="12">
        <f t="shared" si="10"/>
        <v>2910</v>
      </c>
      <c r="AC32" s="12">
        <f t="shared" si="11"/>
        <v>2910</v>
      </c>
    </row>
    <row r="33" spans="1:30" ht="19.899999999999999" customHeight="1" x14ac:dyDescent="0.25">
      <c r="A33" s="54">
        <v>28</v>
      </c>
      <c r="B33" s="54">
        <v>11</v>
      </c>
      <c r="C33" s="54">
        <v>3</v>
      </c>
      <c r="D33" s="54">
        <v>2</v>
      </c>
      <c r="E33" s="54">
        <v>4</v>
      </c>
      <c r="F33" s="57">
        <v>80</v>
      </c>
      <c r="G33" s="61">
        <v>250</v>
      </c>
      <c r="H33" s="61">
        <v>552</v>
      </c>
      <c r="I33" s="61">
        <f>SUM(G33+H33+N33)</f>
        <v>802</v>
      </c>
      <c r="J33" s="57">
        <v>2139</v>
      </c>
      <c r="K33" s="57">
        <v>881</v>
      </c>
      <c r="L33" s="57">
        <v>0</v>
      </c>
      <c r="M33" s="58">
        <f>SUM(J33+K33+L33+O33)</f>
        <v>3020</v>
      </c>
      <c r="N33" s="30">
        <v>0</v>
      </c>
      <c r="O33" s="30">
        <v>0</v>
      </c>
      <c r="P33" s="30">
        <v>0</v>
      </c>
      <c r="Q33" s="12">
        <f>SUM(B33+C33)</f>
        <v>14</v>
      </c>
      <c r="R33" s="12">
        <f>SUM(R32-I33)</f>
        <v>6720</v>
      </c>
      <c r="T33" s="17">
        <v>45198</v>
      </c>
      <c r="U33" s="21">
        <v>2500</v>
      </c>
      <c r="V33" s="21">
        <v>16</v>
      </c>
      <c r="W33" s="21">
        <v>600</v>
      </c>
      <c r="X33" s="21">
        <v>0</v>
      </c>
      <c r="Y33" s="21">
        <v>0</v>
      </c>
      <c r="Z33" s="21">
        <f t="shared" si="8"/>
        <v>16</v>
      </c>
      <c r="AA33" s="12">
        <f t="shared" si="9"/>
        <v>600</v>
      </c>
      <c r="AB33" s="12">
        <f t="shared" si="10"/>
        <v>1900</v>
      </c>
      <c r="AC33" s="12">
        <f t="shared" si="11"/>
        <v>1900</v>
      </c>
    </row>
    <row r="34" spans="1:30" ht="19.899999999999999" customHeight="1" x14ac:dyDescent="0.25">
      <c r="A34" s="54">
        <v>29</v>
      </c>
      <c r="B34" s="54">
        <v>11</v>
      </c>
      <c r="C34" s="54">
        <v>0</v>
      </c>
      <c r="D34" s="54">
        <v>1</v>
      </c>
      <c r="E34" s="54">
        <v>3</v>
      </c>
      <c r="F34" s="57">
        <v>95</v>
      </c>
      <c r="G34" s="61">
        <v>96</v>
      </c>
      <c r="H34" s="61">
        <v>224</v>
      </c>
      <c r="I34" s="61">
        <f>SUM(G34+H34+N34)</f>
        <v>320</v>
      </c>
      <c r="J34" s="57">
        <v>1609</v>
      </c>
      <c r="K34" s="57">
        <v>1224</v>
      </c>
      <c r="L34" s="57">
        <v>0</v>
      </c>
      <c r="M34" s="58">
        <f>SUM(J34+K34+L34+O34)</f>
        <v>2833</v>
      </c>
      <c r="N34" s="30">
        <v>0</v>
      </c>
      <c r="O34" s="30">
        <v>0</v>
      </c>
      <c r="P34" s="30">
        <v>0</v>
      </c>
      <c r="Q34" s="12">
        <f>SUM(B34+C34)</f>
        <v>11</v>
      </c>
      <c r="R34" s="12">
        <f>SUM(R33-I34)</f>
        <v>6400</v>
      </c>
      <c r="T34" s="41" t="s">
        <v>2</v>
      </c>
      <c r="U34" s="31">
        <f>SUM(U23:U33)</f>
        <v>39030</v>
      </c>
      <c r="V34" s="31">
        <f>SUM(V23:V33)</f>
        <v>216</v>
      </c>
      <c r="W34" s="31">
        <f t="shared" ref="W34:AC34" si="12">SUM(W23:W33)</f>
        <v>10050</v>
      </c>
      <c r="X34" s="31">
        <f t="shared" si="12"/>
        <v>660</v>
      </c>
      <c r="Y34" s="31">
        <f t="shared" si="12"/>
        <v>4</v>
      </c>
      <c r="Z34" s="32">
        <f t="shared" si="12"/>
        <v>212</v>
      </c>
      <c r="AA34" s="32">
        <f t="shared" si="12"/>
        <v>10710</v>
      </c>
      <c r="AB34" s="32">
        <f>SUM(AB23:AB33)</f>
        <v>28320</v>
      </c>
      <c r="AC34" s="32">
        <f t="shared" si="12"/>
        <v>28980</v>
      </c>
    </row>
    <row r="35" spans="1:30" ht="19.899999999999999" customHeight="1" x14ac:dyDescent="0.25">
      <c r="A35" s="54">
        <v>30</v>
      </c>
      <c r="B35" s="54">
        <v>11</v>
      </c>
      <c r="C35" s="54">
        <v>1</v>
      </c>
      <c r="D35" s="54">
        <v>1</v>
      </c>
      <c r="E35" s="54">
        <v>4</v>
      </c>
      <c r="F35" s="57">
        <v>35</v>
      </c>
      <c r="G35" s="61">
        <v>128</v>
      </c>
      <c r="H35" s="61">
        <v>496</v>
      </c>
      <c r="I35" s="61">
        <f>SUM(G35+H35+N35)</f>
        <v>650</v>
      </c>
      <c r="J35" s="57">
        <v>1739</v>
      </c>
      <c r="K35" s="57">
        <v>952</v>
      </c>
      <c r="L35" s="57">
        <v>0</v>
      </c>
      <c r="M35" s="58">
        <f>SUM(J35+K35+L35+O35)</f>
        <v>2691</v>
      </c>
      <c r="N35" s="30">
        <v>26</v>
      </c>
      <c r="O35" s="30">
        <v>0</v>
      </c>
      <c r="P35" s="30">
        <v>0</v>
      </c>
      <c r="Q35" s="12">
        <f>SUM(B35+C35)</f>
        <v>12</v>
      </c>
      <c r="R35" s="12">
        <f>SUM(R34-I35)</f>
        <v>5750</v>
      </c>
      <c r="U35" s="16"/>
      <c r="V35" s="16"/>
    </row>
    <row r="36" spans="1:30" s="13" customFormat="1" ht="19.899999999999999" customHeight="1" x14ac:dyDescent="0.25">
      <c r="A36" s="25" t="s">
        <v>2</v>
      </c>
      <c r="B36" s="25">
        <f t="shared" ref="B36:Q36" si="13">SUM(B6:B35)</f>
        <v>290</v>
      </c>
      <c r="C36" s="25">
        <f t="shared" si="13"/>
        <v>60</v>
      </c>
      <c r="D36" s="25">
        <f t="shared" si="13"/>
        <v>53</v>
      </c>
      <c r="E36" s="25">
        <f t="shared" si="13"/>
        <v>96</v>
      </c>
      <c r="F36" s="25">
        <f t="shared" si="13"/>
        <v>2017</v>
      </c>
      <c r="G36" s="25">
        <f t="shared" si="13"/>
        <v>14787</v>
      </c>
      <c r="H36" s="25">
        <f t="shared" si="13"/>
        <v>6898</v>
      </c>
      <c r="I36" s="25">
        <f t="shared" si="13"/>
        <v>21921</v>
      </c>
      <c r="J36" s="25">
        <f t="shared" si="13"/>
        <v>56733</v>
      </c>
      <c r="K36" s="25">
        <f t="shared" si="13"/>
        <v>13222</v>
      </c>
      <c r="L36" s="25">
        <f t="shared" si="13"/>
        <v>1220</v>
      </c>
      <c r="M36" s="25">
        <f t="shared" si="13"/>
        <v>71464</v>
      </c>
      <c r="N36" s="25">
        <f t="shared" si="13"/>
        <v>236</v>
      </c>
      <c r="O36" s="25">
        <f t="shared" si="13"/>
        <v>289</v>
      </c>
      <c r="P36" s="25">
        <f t="shared" si="13"/>
        <v>0</v>
      </c>
      <c r="Q36" s="25">
        <f t="shared" si="13"/>
        <v>350</v>
      </c>
      <c r="R36" s="26"/>
      <c r="S36"/>
      <c r="U36" s="16"/>
      <c r="V36" s="16"/>
      <c r="X36"/>
      <c r="Y36" s="4"/>
      <c r="Z36" s="4"/>
      <c r="AB36" s="4"/>
      <c r="AC36" s="4"/>
      <c r="AD36" s="4"/>
    </row>
    <row r="37" spans="1:30" s="13" customFormat="1" ht="19.899999999999999" customHeight="1" x14ac:dyDescent="0.25">
      <c r="A37" s="4"/>
      <c r="B37" s="4"/>
      <c r="C37" s="4"/>
      <c r="D37" s="4"/>
      <c r="E37" s="4"/>
      <c r="F37" s="4"/>
      <c r="G37" s="24"/>
      <c r="H37" s="24"/>
      <c r="I37" s="24"/>
      <c r="J37" s="4"/>
      <c r="K37" s="4"/>
      <c r="L37" s="4"/>
      <c r="M37" s="24"/>
      <c r="N37" s="24"/>
      <c r="O37" s="24"/>
      <c r="P37" s="24"/>
      <c r="Q37" s="24"/>
      <c r="R37" s="8"/>
      <c r="S37"/>
      <c r="U37" s="16"/>
      <c r="V37" s="16"/>
      <c r="X37"/>
      <c r="Y37" s="4"/>
      <c r="Z37" s="4"/>
      <c r="AB37" s="4"/>
      <c r="AC37" s="4"/>
      <c r="AD37" s="4"/>
    </row>
    <row r="38" spans="1:30" s="13" customFormat="1" ht="19.899999999999999" customHeight="1" x14ac:dyDescent="0.25">
      <c r="A38" s="4"/>
      <c r="B38" s="4"/>
      <c r="C38" s="4"/>
      <c r="D38" s="4"/>
      <c r="E38" s="4"/>
      <c r="F38" s="4"/>
      <c r="G38" s="24"/>
      <c r="H38" s="24"/>
      <c r="I38" s="24"/>
      <c r="J38" s="4"/>
      <c r="K38" s="4"/>
      <c r="L38" s="4"/>
      <c r="M38" s="24"/>
      <c r="N38" s="24"/>
      <c r="O38" s="24"/>
      <c r="P38" s="24"/>
      <c r="Q38" s="24"/>
      <c r="R38" s="8"/>
      <c r="S38"/>
      <c r="U38" s="16"/>
      <c r="V38" s="16"/>
      <c r="X38"/>
      <c r="Y38" s="4"/>
      <c r="Z38" s="4"/>
      <c r="AB38" s="4"/>
      <c r="AC38" s="4"/>
      <c r="AD38" s="4"/>
    </row>
    <row r="39" spans="1:30" s="13" customFormat="1" x14ac:dyDescent="0.25">
      <c r="A39" s="4"/>
      <c r="B39" s="4"/>
      <c r="C39" s="4"/>
      <c r="D39" s="4"/>
      <c r="E39" s="4"/>
      <c r="F39" s="4"/>
      <c r="G39" s="24"/>
      <c r="H39" s="24"/>
      <c r="I39" s="24"/>
      <c r="J39" s="4"/>
      <c r="K39" s="4"/>
      <c r="L39" s="4"/>
      <c r="M39" s="24"/>
      <c r="N39" s="24"/>
      <c r="O39" s="24"/>
      <c r="P39" s="24"/>
      <c r="Q39" s="24"/>
      <c r="R39" s="8"/>
      <c r="S39"/>
      <c r="U39" s="16"/>
      <c r="V39" s="16"/>
      <c r="X39"/>
      <c r="Y39" s="4"/>
      <c r="Z39" s="4"/>
      <c r="AB39" s="4"/>
      <c r="AC39" s="4"/>
      <c r="AD39" s="4"/>
    </row>
    <row r="40" spans="1:30" s="13" customFormat="1" x14ac:dyDescent="0.25">
      <c r="A40" s="4"/>
      <c r="B40" s="4"/>
      <c r="C40" s="4"/>
      <c r="D40" s="4"/>
      <c r="E40" s="4"/>
      <c r="F40" s="4"/>
      <c r="G40" s="24"/>
      <c r="H40" s="24"/>
      <c r="I40" s="24"/>
      <c r="J40" s="4"/>
      <c r="K40" s="4"/>
      <c r="L40" s="4"/>
      <c r="M40" s="24"/>
      <c r="N40" s="24"/>
      <c r="O40" s="24"/>
      <c r="P40" s="24"/>
      <c r="Q40" s="24"/>
      <c r="R40" s="8"/>
      <c r="S40"/>
      <c r="U40" s="16"/>
      <c r="V40" s="16"/>
      <c r="X40"/>
      <c r="Y40" s="4"/>
      <c r="Z40" s="4"/>
      <c r="AB40" s="4"/>
      <c r="AC40" s="4"/>
      <c r="AD40" s="4"/>
    </row>
    <row r="41" spans="1:30" s="13" customFormat="1" x14ac:dyDescent="0.25">
      <c r="A41" s="4"/>
      <c r="B41" s="4"/>
      <c r="C41" s="4"/>
      <c r="D41" s="4"/>
      <c r="E41" s="4"/>
      <c r="F41" s="4"/>
      <c r="G41" s="24"/>
      <c r="H41" s="24"/>
      <c r="I41" s="24"/>
      <c r="J41" s="4"/>
      <c r="K41" s="4"/>
      <c r="L41" s="4"/>
      <c r="M41" s="24"/>
      <c r="N41" s="24"/>
      <c r="O41" s="24"/>
      <c r="P41" s="24"/>
      <c r="Q41" s="24"/>
      <c r="R41" s="8"/>
      <c r="S41"/>
      <c r="U41" s="16"/>
      <c r="V41" s="16"/>
      <c r="X41"/>
      <c r="Y41" s="4"/>
      <c r="Z41" s="4"/>
      <c r="AB41" s="4"/>
      <c r="AC41" s="4"/>
      <c r="AD41" s="4"/>
    </row>
    <row r="42" spans="1:30" s="13" customFormat="1" x14ac:dyDescent="0.25">
      <c r="A42" s="4"/>
      <c r="B42" s="4"/>
      <c r="C42" s="4"/>
      <c r="D42" s="4"/>
      <c r="E42" s="4"/>
      <c r="F42" s="4"/>
      <c r="G42" s="24"/>
      <c r="H42" s="24"/>
      <c r="I42" s="24"/>
      <c r="J42" s="4"/>
      <c r="K42" s="4"/>
      <c r="L42" s="4"/>
      <c r="M42" s="24"/>
      <c r="N42" s="24"/>
      <c r="O42" s="24"/>
      <c r="P42" s="24"/>
      <c r="Q42" s="24"/>
      <c r="R42" s="8"/>
      <c r="S42"/>
      <c r="U42" s="16"/>
      <c r="V42" s="16"/>
      <c r="X42"/>
      <c r="Y42" s="4"/>
      <c r="Z42" s="4"/>
      <c r="AB42" s="4"/>
      <c r="AC42" s="4"/>
      <c r="AD42" s="4"/>
    </row>
  </sheetData>
  <mergeCells count="12">
    <mergeCell ref="T19:U19"/>
    <mergeCell ref="A3:R3"/>
    <mergeCell ref="S3:Y3"/>
    <mergeCell ref="Z3:AA3"/>
    <mergeCell ref="A4:E4"/>
    <mergeCell ref="G4:M4"/>
    <mergeCell ref="N4:P4"/>
    <mergeCell ref="T5:W5"/>
    <mergeCell ref="Y5:AA5"/>
    <mergeCell ref="T7:V7"/>
    <mergeCell ref="T17:U17"/>
    <mergeCell ref="T18:U18"/>
  </mergeCells>
  <pageMargins left="0" right="0.11811023622047245" top="0.19685039370078741" bottom="0.19685039370078741" header="0.31496062992125984" footer="0.31496062992125984"/>
  <pageSetup paperSize="9" scale="6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2"/>
  <sheetViews>
    <sheetView topLeftCell="A10" zoomScale="80" zoomScaleNormal="80" workbookViewId="0">
      <selection activeCell="AC26" sqref="AC26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5.42578125" style="4" bestFit="1" customWidth="1"/>
    <col min="7" max="7" width="6.42578125" style="24" bestFit="1" customWidth="1"/>
    <col min="8" max="8" width="6.28515625" style="24" customWidth="1"/>
    <col min="9" max="9" width="7.28515625" style="24" customWidth="1"/>
    <col min="10" max="10" width="6.42578125" style="4" bestFit="1" customWidth="1"/>
    <col min="11" max="11" width="6.5703125" style="4" bestFit="1" customWidth="1"/>
    <col min="12" max="12" width="5.5703125" style="4" bestFit="1" customWidth="1"/>
    <col min="13" max="13" width="7.28515625" style="24" customWidth="1"/>
    <col min="14" max="17" width="6.28515625" style="24" customWidth="1"/>
    <col min="18" max="18" width="12.5703125" style="8" customWidth="1"/>
    <col min="19" max="19" width="0.7109375" customWidth="1"/>
    <col min="20" max="20" width="13.140625" style="13" customWidth="1"/>
    <col min="21" max="21" width="15.85546875" style="13" bestFit="1" customWidth="1"/>
    <col min="22" max="22" width="11.5703125" style="13" bestFit="1" customWidth="1"/>
    <col min="23" max="23" width="10.140625" style="13" bestFit="1" customWidth="1"/>
    <col min="24" max="24" width="7.140625" customWidth="1"/>
    <col min="25" max="26" width="12.7109375" style="4" customWidth="1"/>
    <col min="27" max="27" width="11.7109375" style="13" customWidth="1"/>
    <col min="28" max="28" width="11.7109375" style="4" bestFit="1" customWidth="1"/>
    <col min="29" max="29" width="12.28515625" style="4" bestFit="1" customWidth="1"/>
    <col min="30" max="30" width="8.85546875" style="4"/>
  </cols>
  <sheetData>
    <row r="1" spans="1:27" ht="39" customHeight="1" x14ac:dyDescent="0.25"/>
    <row r="2" spans="1:27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7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8"/>
      <c r="S3" s="111"/>
      <c r="T3" s="111"/>
      <c r="U3" s="111"/>
      <c r="V3" s="111"/>
      <c r="W3" s="111"/>
      <c r="X3" s="111"/>
      <c r="Y3" s="112"/>
      <c r="Z3" s="113" t="s">
        <v>64</v>
      </c>
      <c r="AA3" s="114"/>
    </row>
    <row r="4" spans="1:27" ht="19.899999999999999" customHeight="1" thickTop="1" x14ac:dyDescent="0.25">
      <c r="A4" s="126" t="s">
        <v>42</v>
      </c>
      <c r="B4" s="127"/>
      <c r="C4" s="127"/>
      <c r="D4" s="127"/>
      <c r="E4" s="128"/>
      <c r="F4" s="62"/>
      <c r="G4" s="141" t="s">
        <v>45</v>
      </c>
      <c r="H4" s="141"/>
      <c r="I4" s="141"/>
      <c r="J4" s="141"/>
      <c r="K4" s="141"/>
      <c r="L4" s="141"/>
      <c r="M4" s="142"/>
      <c r="N4" s="129" t="s">
        <v>41</v>
      </c>
      <c r="O4" s="129"/>
      <c r="P4" s="129"/>
      <c r="Q4" s="71"/>
      <c r="R4" s="71"/>
      <c r="S4" s="27"/>
      <c r="T4" s="27"/>
      <c r="U4" s="27"/>
      <c r="V4" s="27"/>
      <c r="W4" s="27"/>
      <c r="X4" s="27"/>
      <c r="Y4" s="27"/>
      <c r="Z4" s="29"/>
      <c r="AA4" s="28"/>
    </row>
    <row r="5" spans="1:27" ht="51.75" customHeight="1" x14ac:dyDescent="0.25">
      <c r="A5" s="52" t="s">
        <v>5</v>
      </c>
      <c r="B5" s="53" t="s">
        <v>36</v>
      </c>
      <c r="C5" s="53" t="s">
        <v>35</v>
      </c>
      <c r="D5" s="53" t="s">
        <v>37</v>
      </c>
      <c r="E5" s="53" t="s">
        <v>38</v>
      </c>
      <c r="F5" s="55" t="s">
        <v>16</v>
      </c>
      <c r="G5" s="59" t="s">
        <v>33</v>
      </c>
      <c r="H5" s="60" t="s">
        <v>34</v>
      </c>
      <c r="I5" s="60" t="s">
        <v>46</v>
      </c>
      <c r="J5" s="55" t="s">
        <v>30</v>
      </c>
      <c r="K5" s="55" t="s">
        <v>31</v>
      </c>
      <c r="L5" s="55" t="s">
        <v>32</v>
      </c>
      <c r="M5" s="56" t="s">
        <v>44</v>
      </c>
      <c r="N5" s="51" t="s">
        <v>33</v>
      </c>
      <c r="O5" s="51" t="s">
        <v>10</v>
      </c>
      <c r="P5" s="51" t="s">
        <v>39</v>
      </c>
      <c r="Q5" s="50" t="s">
        <v>40</v>
      </c>
      <c r="R5" s="45" t="s">
        <v>6</v>
      </c>
      <c r="S5" s="3"/>
      <c r="T5" s="109" t="s">
        <v>8</v>
      </c>
      <c r="U5" s="109"/>
      <c r="V5" s="109"/>
      <c r="W5" s="109"/>
      <c r="Y5" s="109" t="s">
        <v>9</v>
      </c>
      <c r="Z5" s="109"/>
      <c r="AA5" s="109"/>
    </row>
    <row r="6" spans="1:27" ht="49.15" customHeight="1" x14ac:dyDescent="0.25">
      <c r="A6" s="54">
        <v>1</v>
      </c>
      <c r="B6" s="54">
        <v>11</v>
      </c>
      <c r="C6" s="54">
        <v>0</v>
      </c>
      <c r="D6" s="54">
        <v>1</v>
      </c>
      <c r="E6" s="54">
        <v>3</v>
      </c>
      <c r="F6" s="57">
        <v>50</v>
      </c>
      <c r="G6" s="61">
        <v>128</v>
      </c>
      <c r="H6" s="61">
        <v>512</v>
      </c>
      <c r="I6" s="61">
        <f>SUM(G6+H6+N6)</f>
        <v>650</v>
      </c>
      <c r="J6" s="57">
        <v>1694</v>
      </c>
      <c r="K6" s="57">
        <v>1000</v>
      </c>
      <c r="L6" s="57">
        <v>0</v>
      </c>
      <c r="M6" s="58">
        <v>0</v>
      </c>
      <c r="N6" s="30">
        <v>10</v>
      </c>
      <c r="O6" s="30">
        <v>0</v>
      </c>
      <c r="P6" s="30">
        <v>0</v>
      </c>
      <c r="Q6" s="12">
        <f>SUM(B6+C6)</f>
        <v>11</v>
      </c>
      <c r="R6" s="12">
        <f>SUM(W$22-I6)</f>
        <v>36510</v>
      </c>
      <c r="T6" s="5" t="s">
        <v>0</v>
      </c>
      <c r="U6" s="5" t="s">
        <v>1</v>
      </c>
      <c r="V6" s="5" t="s">
        <v>11</v>
      </c>
      <c r="W6" s="7" t="s">
        <v>3</v>
      </c>
      <c r="Y6" s="6" t="s">
        <v>0</v>
      </c>
      <c r="Z6" s="5" t="s">
        <v>12</v>
      </c>
      <c r="AA6" s="5" t="s">
        <v>11</v>
      </c>
    </row>
    <row r="7" spans="1:27" ht="19.899999999999999" customHeight="1" x14ac:dyDescent="0.25">
      <c r="A7" s="54">
        <v>2</v>
      </c>
      <c r="B7" s="54">
        <v>11</v>
      </c>
      <c r="C7" s="54">
        <v>1</v>
      </c>
      <c r="D7" s="54">
        <v>1</v>
      </c>
      <c r="E7" s="54">
        <v>4</v>
      </c>
      <c r="F7" s="57">
        <v>2</v>
      </c>
      <c r="G7" s="61">
        <v>134</v>
      </c>
      <c r="H7" s="61">
        <v>520</v>
      </c>
      <c r="I7" s="61">
        <f t="shared" ref="I7:I16" si="0">SUM(G7+H7+N7)</f>
        <v>654</v>
      </c>
      <c r="J7" s="57">
        <v>1424</v>
      </c>
      <c r="K7" s="57">
        <v>1000</v>
      </c>
      <c r="L7" s="57">
        <v>0</v>
      </c>
      <c r="M7" s="58">
        <v>0</v>
      </c>
      <c r="N7" s="30">
        <v>0</v>
      </c>
      <c r="O7" s="30">
        <v>0</v>
      </c>
      <c r="P7" s="30">
        <v>0</v>
      </c>
      <c r="Q7" s="12">
        <f t="shared" ref="Q7:Q16" si="1">SUM(B7+C7)</f>
        <v>12</v>
      </c>
      <c r="R7" s="12">
        <f>SUM(R6-I7)</f>
        <v>35856</v>
      </c>
      <c r="T7" s="123" t="s">
        <v>21</v>
      </c>
      <c r="U7" s="124"/>
      <c r="V7" s="125"/>
      <c r="W7" s="12">
        <v>5750</v>
      </c>
      <c r="Y7" s="1"/>
      <c r="Z7" s="12"/>
      <c r="AA7" s="14"/>
    </row>
    <row r="8" spans="1:27" ht="19.899999999999999" customHeight="1" x14ac:dyDescent="0.25">
      <c r="A8" s="54">
        <v>3</v>
      </c>
      <c r="B8" s="54">
        <v>11</v>
      </c>
      <c r="C8" s="54">
        <v>2</v>
      </c>
      <c r="D8" s="54">
        <v>2</v>
      </c>
      <c r="E8" s="54">
        <v>4</v>
      </c>
      <c r="F8" s="57">
        <v>6</v>
      </c>
      <c r="G8" s="61">
        <v>223</v>
      </c>
      <c r="H8" s="61">
        <v>536</v>
      </c>
      <c r="I8" s="61">
        <f t="shared" si="0"/>
        <v>759</v>
      </c>
      <c r="J8" s="57">
        <v>952</v>
      </c>
      <c r="K8" s="57">
        <v>968</v>
      </c>
      <c r="L8" s="57">
        <v>0</v>
      </c>
      <c r="M8" s="58">
        <f t="shared" ref="M8:M16" si="2">SUM(J8+K8+L8+O8)</f>
        <v>1920</v>
      </c>
      <c r="N8" s="30">
        <v>0</v>
      </c>
      <c r="O8" s="30">
        <v>0</v>
      </c>
      <c r="P8" s="30">
        <v>5</v>
      </c>
      <c r="Q8" s="12">
        <f t="shared" si="1"/>
        <v>13</v>
      </c>
      <c r="R8" s="12">
        <f t="shared" ref="R8:R36" si="3">SUM(R7-I8)</f>
        <v>35097</v>
      </c>
      <c r="T8" s="1">
        <v>45197</v>
      </c>
      <c r="U8" s="11"/>
      <c r="V8" s="14">
        <v>14</v>
      </c>
      <c r="W8" s="12">
        <v>2070</v>
      </c>
      <c r="Y8" s="11"/>
      <c r="Z8" s="12"/>
      <c r="AA8" s="14"/>
    </row>
    <row r="9" spans="1:27" ht="19.899999999999999" customHeight="1" x14ac:dyDescent="0.25">
      <c r="A9" s="54">
        <v>4</v>
      </c>
      <c r="B9" s="54">
        <v>10</v>
      </c>
      <c r="C9" s="54">
        <v>4</v>
      </c>
      <c r="D9" s="54">
        <v>2</v>
      </c>
      <c r="E9" s="54">
        <v>4</v>
      </c>
      <c r="F9" s="57">
        <v>35</v>
      </c>
      <c r="G9" s="61">
        <v>195</v>
      </c>
      <c r="H9" s="61">
        <v>248</v>
      </c>
      <c r="I9" s="61">
        <f t="shared" si="0"/>
        <v>510</v>
      </c>
      <c r="J9" s="57">
        <v>1290</v>
      </c>
      <c r="K9" s="57">
        <v>1248</v>
      </c>
      <c r="L9" s="57">
        <v>0</v>
      </c>
      <c r="M9" s="58">
        <f t="shared" si="2"/>
        <v>2538</v>
      </c>
      <c r="N9" s="30">
        <v>67</v>
      </c>
      <c r="O9" s="30">
        <v>0</v>
      </c>
      <c r="P9" s="30">
        <v>0</v>
      </c>
      <c r="Q9" s="12">
        <f t="shared" si="1"/>
        <v>14</v>
      </c>
      <c r="R9" s="12">
        <f t="shared" si="3"/>
        <v>34587</v>
      </c>
      <c r="T9" s="11">
        <v>45198</v>
      </c>
      <c r="U9" s="11"/>
      <c r="V9" s="14">
        <v>22</v>
      </c>
      <c r="W9" s="12">
        <v>2910</v>
      </c>
      <c r="Y9" s="11"/>
      <c r="Z9" s="12"/>
      <c r="AA9" s="14"/>
    </row>
    <row r="10" spans="1:27" ht="19.899999999999999" customHeight="1" x14ac:dyDescent="0.25">
      <c r="A10" s="54">
        <v>5</v>
      </c>
      <c r="B10" s="54">
        <v>11</v>
      </c>
      <c r="C10" s="54">
        <v>3</v>
      </c>
      <c r="D10" s="54">
        <v>2</v>
      </c>
      <c r="E10" s="54">
        <v>5</v>
      </c>
      <c r="F10" s="57">
        <v>13</v>
      </c>
      <c r="G10" s="61">
        <v>201</v>
      </c>
      <c r="H10" s="61">
        <v>456</v>
      </c>
      <c r="I10" s="61">
        <f t="shared" si="0"/>
        <v>657</v>
      </c>
      <c r="J10" s="57">
        <v>870</v>
      </c>
      <c r="K10" s="57">
        <v>1272</v>
      </c>
      <c r="L10" s="57">
        <v>0</v>
      </c>
      <c r="M10" s="58">
        <f t="shared" si="2"/>
        <v>2142</v>
      </c>
      <c r="N10" s="30">
        <v>0</v>
      </c>
      <c r="O10" s="30">
        <v>0</v>
      </c>
      <c r="P10" s="30">
        <v>0</v>
      </c>
      <c r="Q10" s="12">
        <f t="shared" si="1"/>
        <v>14</v>
      </c>
      <c r="R10" s="12">
        <f t="shared" si="3"/>
        <v>33930</v>
      </c>
      <c r="T10" s="11">
        <v>45198</v>
      </c>
      <c r="U10" s="11"/>
      <c r="V10" s="14">
        <v>16</v>
      </c>
      <c r="W10" s="12">
        <v>1900</v>
      </c>
      <c r="Y10" s="11"/>
      <c r="Z10" s="12"/>
      <c r="AA10" s="14"/>
    </row>
    <row r="11" spans="1:27" ht="19.899999999999999" customHeight="1" x14ac:dyDescent="0.25">
      <c r="A11" s="54">
        <v>6</v>
      </c>
      <c r="B11" s="54">
        <v>12</v>
      </c>
      <c r="C11" s="54">
        <v>3</v>
      </c>
      <c r="D11" s="54">
        <v>3</v>
      </c>
      <c r="E11" s="54">
        <v>4</v>
      </c>
      <c r="F11" s="57">
        <v>20</v>
      </c>
      <c r="G11" s="61">
        <v>171</v>
      </c>
      <c r="H11" s="61">
        <v>486</v>
      </c>
      <c r="I11" s="61">
        <f t="shared" si="0"/>
        <v>657</v>
      </c>
      <c r="J11" s="57">
        <v>1300</v>
      </c>
      <c r="K11" s="57">
        <v>1408</v>
      </c>
      <c r="L11" s="57">
        <v>0</v>
      </c>
      <c r="M11" s="58">
        <f t="shared" si="2"/>
        <v>2708</v>
      </c>
      <c r="N11" s="30">
        <v>0</v>
      </c>
      <c r="O11" s="30">
        <v>0</v>
      </c>
      <c r="P11" s="30">
        <v>0</v>
      </c>
      <c r="Q11" s="12">
        <f t="shared" si="1"/>
        <v>15</v>
      </c>
      <c r="R11" s="12">
        <f t="shared" si="3"/>
        <v>33273</v>
      </c>
      <c r="T11" s="1">
        <v>45203</v>
      </c>
      <c r="U11" s="11"/>
      <c r="V11" s="14">
        <v>19</v>
      </c>
      <c r="W11" s="12">
        <v>2470</v>
      </c>
      <c r="Y11" s="11"/>
      <c r="Z11" s="12"/>
      <c r="AA11" s="14"/>
    </row>
    <row r="12" spans="1:27" ht="19.899999999999999" customHeight="1" x14ac:dyDescent="0.25">
      <c r="A12" s="54">
        <v>7</v>
      </c>
      <c r="B12" s="54">
        <v>12</v>
      </c>
      <c r="C12" s="54">
        <v>7</v>
      </c>
      <c r="D12" s="54">
        <v>2</v>
      </c>
      <c r="E12" s="54">
        <v>8</v>
      </c>
      <c r="F12" s="57">
        <v>14</v>
      </c>
      <c r="G12" s="61">
        <v>674</v>
      </c>
      <c r="H12" s="61">
        <v>568</v>
      </c>
      <c r="I12" s="61">
        <f t="shared" si="0"/>
        <v>1280</v>
      </c>
      <c r="J12" s="57">
        <v>1180</v>
      </c>
      <c r="K12" s="57">
        <v>746</v>
      </c>
      <c r="L12" s="57">
        <v>0</v>
      </c>
      <c r="M12" s="58">
        <f t="shared" si="2"/>
        <v>1926</v>
      </c>
      <c r="N12" s="30">
        <v>38</v>
      </c>
      <c r="O12" s="30">
        <v>0</v>
      </c>
      <c r="P12" s="30">
        <v>0</v>
      </c>
      <c r="Q12" s="12">
        <f t="shared" si="1"/>
        <v>19</v>
      </c>
      <c r="R12" s="12">
        <f t="shared" si="3"/>
        <v>31993</v>
      </c>
      <c r="T12" s="11">
        <v>45204</v>
      </c>
      <c r="U12" s="11"/>
      <c r="V12" s="14">
        <v>15</v>
      </c>
      <c r="W12" s="12">
        <v>2010</v>
      </c>
      <c r="Y12" s="19" t="s">
        <v>2</v>
      </c>
      <c r="Z12" s="32">
        <f>SUM(Z7:Z11)</f>
        <v>0</v>
      </c>
      <c r="AA12" s="33">
        <f>SUM(AA7:AA11)</f>
        <v>0</v>
      </c>
    </row>
    <row r="13" spans="1:27" ht="19.899999999999999" customHeight="1" x14ac:dyDescent="0.25">
      <c r="A13" s="54">
        <v>8</v>
      </c>
      <c r="B13" s="54">
        <v>11</v>
      </c>
      <c r="C13" s="54">
        <v>4</v>
      </c>
      <c r="D13" s="54">
        <v>1</v>
      </c>
      <c r="E13" s="54">
        <v>7</v>
      </c>
      <c r="F13" s="57">
        <v>35</v>
      </c>
      <c r="G13" s="61">
        <v>269</v>
      </c>
      <c r="H13" s="61">
        <v>944</v>
      </c>
      <c r="I13" s="61">
        <f t="shared" si="0"/>
        <v>1238</v>
      </c>
      <c r="J13" s="57">
        <v>780</v>
      </c>
      <c r="K13" s="57">
        <v>1054</v>
      </c>
      <c r="L13" s="57">
        <v>0</v>
      </c>
      <c r="M13" s="58">
        <f t="shared" si="2"/>
        <v>1834</v>
      </c>
      <c r="N13" s="30">
        <v>25</v>
      </c>
      <c r="O13" s="30">
        <v>0</v>
      </c>
      <c r="P13" s="30">
        <v>0</v>
      </c>
      <c r="Q13" s="12">
        <f t="shared" si="1"/>
        <v>15</v>
      </c>
      <c r="R13" s="12">
        <f t="shared" si="3"/>
        <v>30755</v>
      </c>
      <c r="T13" s="11">
        <v>45208</v>
      </c>
      <c r="U13" s="11"/>
      <c r="V13" s="14">
        <v>26</v>
      </c>
      <c r="W13" s="12">
        <v>3050</v>
      </c>
    </row>
    <row r="14" spans="1:27" ht="19.899999999999999" customHeight="1" x14ac:dyDescent="0.25">
      <c r="A14" s="54">
        <v>9</v>
      </c>
      <c r="B14" s="54">
        <v>13</v>
      </c>
      <c r="C14" s="54">
        <v>2</v>
      </c>
      <c r="D14" s="54">
        <v>3</v>
      </c>
      <c r="E14" s="54">
        <v>8</v>
      </c>
      <c r="F14" s="57">
        <v>108</v>
      </c>
      <c r="G14" s="61">
        <v>894</v>
      </c>
      <c r="H14" s="61">
        <v>798</v>
      </c>
      <c r="I14" s="61">
        <f t="shared" si="0"/>
        <v>1692</v>
      </c>
      <c r="J14" s="57">
        <v>790</v>
      </c>
      <c r="K14" s="57">
        <v>888</v>
      </c>
      <c r="L14" s="57">
        <v>0</v>
      </c>
      <c r="M14" s="58">
        <f>SUM(J14+K14+L14+O14)</f>
        <v>1678</v>
      </c>
      <c r="N14" s="30">
        <v>0</v>
      </c>
      <c r="O14" s="30">
        <v>0</v>
      </c>
      <c r="P14" s="30">
        <v>0</v>
      </c>
      <c r="Q14" s="12">
        <f t="shared" si="1"/>
        <v>15</v>
      </c>
      <c r="R14" s="12">
        <f t="shared" si="3"/>
        <v>29063</v>
      </c>
      <c r="T14" s="11">
        <v>45210</v>
      </c>
      <c r="U14" s="11"/>
      <c r="V14" s="14">
        <v>21</v>
      </c>
      <c r="W14" s="12">
        <v>2630</v>
      </c>
    </row>
    <row r="15" spans="1:27" ht="19.899999999999999" customHeight="1" x14ac:dyDescent="0.25">
      <c r="A15" s="54">
        <v>10</v>
      </c>
      <c r="B15" s="54">
        <v>13</v>
      </c>
      <c r="C15" s="54">
        <v>4</v>
      </c>
      <c r="D15" s="54">
        <v>2</v>
      </c>
      <c r="E15" s="54">
        <v>7</v>
      </c>
      <c r="F15" s="57">
        <v>100</v>
      </c>
      <c r="G15" s="61">
        <v>700</v>
      </c>
      <c r="H15" s="61">
        <v>704</v>
      </c>
      <c r="I15" s="61">
        <f t="shared" si="0"/>
        <v>1410</v>
      </c>
      <c r="J15" s="57">
        <v>930</v>
      </c>
      <c r="K15" s="57">
        <v>1376</v>
      </c>
      <c r="L15" s="57">
        <v>0</v>
      </c>
      <c r="M15" s="58">
        <f t="shared" si="2"/>
        <v>2306</v>
      </c>
      <c r="N15" s="30">
        <v>6</v>
      </c>
      <c r="O15" s="30">
        <v>0</v>
      </c>
      <c r="P15" s="30">
        <v>0</v>
      </c>
      <c r="Q15" s="12">
        <f t="shared" si="1"/>
        <v>17</v>
      </c>
      <c r="R15" s="12">
        <f t="shared" si="3"/>
        <v>27653</v>
      </c>
      <c r="T15" s="1">
        <v>45215</v>
      </c>
      <c r="U15" s="11"/>
      <c r="V15" s="14">
        <v>20</v>
      </c>
      <c r="W15" s="12">
        <v>2900</v>
      </c>
    </row>
    <row r="16" spans="1:27" ht="19.899999999999999" customHeight="1" x14ac:dyDescent="0.25">
      <c r="A16" s="54">
        <v>11</v>
      </c>
      <c r="B16" s="54">
        <v>13</v>
      </c>
      <c r="C16" s="54">
        <v>3</v>
      </c>
      <c r="D16" s="54">
        <v>4</v>
      </c>
      <c r="E16" s="54">
        <v>5</v>
      </c>
      <c r="F16" s="57">
        <v>246</v>
      </c>
      <c r="G16" s="61">
        <v>516</v>
      </c>
      <c r="H16" s="61">
        <v>704</v>
      </c>
      <c r="I16" s="61">
        <f t="shared" si="0"/>
        <v>1246</v>
      </c>
      <c r="J16" s="57">
        <v>1120</v>
      </c>
      <c r="K16" s="57">
        <v>1269</v>
      </c>
      <c r="L16" s="57">
        <v>140</v>
      </c>
      <c r="M16" s="58">
        <f t="shared" si="2"/>
        <v>2529</v>
      </c>
      <c r="N16" s="30">
        <v>26</v>
      </c>
      <c r="O16" s="30">
        <v>0</v>
      </c>
      <c r="P16" s="30">
        <v>150</v>
      </c>
      <c r="Q16" s="12">
        <f t="shared" si="1"/>
        <v>16</v>
      </c>
      <c r="R16" s="12">
        <f t="shared" si="3"/>
        <v>26407</v>
      </c>
      <c r="T16" s="1">
        <v>45217</v>
      </c>
      <c r="U16" s="11"/>
      <c r="V16" s="14">
        <v>21</v>
      </c>
      <c r="W16" s="12">
        <v>3080</v>
      </c>
    </row>
    <row r="17" spans="1:30" ht="19.899999999999999" customHeight="1" x14ac:dyDescent="0.25">
      <c r="A17" s="54">
        <v>12</v>
      </c>
      <c r="B17" s="54">
        <v>12</v>
      </c>
      <c r="C17" s="54">
        <v>5</v>
      </c>
      <c r="D17" s="54">
        <v>3</v>
      </c>
      <c r="E17" s="54">
        <v>4</v>
      </c>
      <c r="F17" s="57">
        <v>130</v>
      </c>
      <c r="G17" s="61">
        <v>610</v>
      </c>
      <c r="H17" s="61">
        <v>376</v>
      </c>
      <c r="I17" s="61">
        <f t="shared" ref="I17:I27" si="4">SUM(G17+H17+N17)</f>
        <v>986</v>
      </c>
      <c r="J17" s="57">
        <v>140</v>
      </c>
      <c r="K17" s="57">
        <v>1367</v>
      </c>
      <c r="L17" s="57">
        <v>0</v>
      </c>
      <c r="M17" s="58">
        <f t="shared" ref="M17:M27" si="5">SUM(J17+K17+L17+O17)</f>
        <v>1507</v>
      </c>
      <c r="N17" s="30">
        <v>0</v>
      </c>
      <c r="O17" s="30">
        <v>0</v>
      </c>
      <c r="P17" s="30">
        <v>0</v>
      </c>
      <c r="Q17" s="12">
        <f t="shared" ref="Q17:Q27" si="6">SUM(B17+C17)</f>
        <v>17</v>
      </c>
      <c r="R17" s="12">
        <f t="shared" si="3"/>
        <v>25421</v>
      </c>
      <c r="T17" s="11">
        <v>45218</v>
      </c>
      <c r="U17" s="90"/>
      <c r="V17" s="14">
        <v>21</v>
      </c>
      <c r="W17" s="12">
        <v>2720</v>
      </c>
    </row>
    <row r="18" spans="1:30" ht="19.899999999999999" customHeight="1" x14ac:dyDescent="0.25">
      <c r="A18" s="54">
        <v>13</v>
      </c>
      <c r="B18" s="54">
        <v>11</v>
      </c>
      <c r="C18" s="54">
        <v>7</v>
      </c>
      <c r="D18" s="54">
        <v>4</v>
      </c>
      <c r="E18" s="54">
        <v>5</v>
      </c>
      <c r="F18" s="57">
        <v>130</v>
      </c>
      <c r="G18" s="61">
        <v>864</v>
      </c>
      <c r="H18" s="61">
        <v>384</v>
      </c>
      <c r="I18" s="61">
        <f t="shared" si="4"/>
        <v>1290</v>
      </c>
      <c r="J18" s="57">
        <v>260</v>
      </c>
      <c r="K18" s="57">
        <v>1771</v>
      </c>
      <c r="L18" s="57">
        <v>171</v>
      </c>
      <c r="M18" s="58">
        <f t="shared" si="5"/>
        <v>2202</v>
      </c>
      <c r="N18" s="30">
        <v>42</v>
      </c>
      <c r="O18" s="30">
        <v>0</v>
      </c>
      <c r="P18" s="30">
        <v>0</v>
      </c>
      <c r="Q18" s="12">
        <f t="shared" si="6"/>
        <v>18</v>
      </c>
      <c r="R18" s="12">
        <f t="shared" si="3"/>
        <v>24131</v>
      </c>
      <c r="T18" s="11">
        <v>45224</v>
      </c>
      <c r="U18" s="90"/>
      <c r="V18" s="14">
        <v>23</v>
      </c>
      <c r="W18" s="21">
        <v>2960</v>
      </c>
    </row>
    <row r="19" spans="1:30" ht="19.899999999999999" customHeight="1" x14ac:dyDescent="0.25">
      <c r="A19" s="54">
        <v>14</v>
      </c>
      <c r="B19" s="54">
        <v>12</v>
      </c>
      <c r="C19" s="54">
        <v>3</v>
      </c>
      <c r="D19" s="54">
        <v>2</v>
      </c>
      <c r="E19" s="54">
        <v>5</v>
      </c>
      <c r="F19" s="57">
        <v>85</v>
      </c>
      <c r="G19" s="61">
        <v>868</v>
      </c>
      <c r="H19" s="61">
        <v>384</v>
      </c>
      <c r="I19" s="61">
        <f t="shared" si="4"/>
        <v>1254</v>
      </c>
      <c r="J19" s="57">
        <v>480</v>
      </c>
      <c r="K19" s="57">
        <v>1648</v>
      </c>
      <c r="L19" s="57">
        <v>175</v>
      </c>
      <c r="M19" s="58">
        <f t="shared" si="5"/>
        <v>2303</v>
      </c>
      <c r="N19" s="30">
        <v>2</v>
      </c>
      <c r="O19" s="30">
        <v>0</v>
      </c>
      <c r="P19" s="30">
        <v>0</v>
      </c>
      <c r="Q19" s="12">
        <f t="shared" si="6"/>
        <v>15</v>
      </c>
      <c r="R19" s="12">
        <f t="shared" si="3"/>
        <v>22877</v>
      </c>
      <c r="T19" s="11">
        <v>45225</v>
      </c>
      <c r="U19" s="90"/>
      <c r="V19" s="14">
        <v>21</v>
      </c>
      <c r="W19" s="21">
        <v>2710</v>
      </c>
    </row>
    <row r="20" spans="1:30" ht="19.899999999999999" customHeight="1" x14ac:dyDescent="0.25">
      <c r="A20" s="54">
        <v>15</v>
      </c>
      <c r="B20" s="54">
        <v>11</v>
      </c>
      <c r="C20" s="54">
        <v>3</v>
      </c>
      <c r="D20" s="54">
        <v>4</v>
      </c>
      <c r="E20" s="54">
        <v>6</v>
      </c>
      <c r="F20" s="57">
        <v>169</v>
      </c>
      <c r="G20" s="61">
        <v>434</v>
      </c>
      <c r="H20" s="61">
        <v>1002</v>
      </c>
      <c r="I20" s="61">
        <f t="shared" si="4"/>
        <v>1460</v>
      </c>
      <c r="J20" s="57">
        <v>430</v>
      </c>
      <c r="K20" s="57">
        <v>1261</v>
      </c>
      <c r="L20" s="57">
        <v>125</v>
      </c>
      <c r="M20" s="58">
        <f t="shared" si="5"/>
        <v>1816</v>
      </c>
      <c r="N20" s="30">
        <v>24</v>
      </c>
      <c r="O20" s="30">
        <v>0</v>
      </c>
      <c r="P20" s="30">
        <v>0</v>
      </c>
      <c r="Q20" s="12">
        <f t="shared" si="6"/>
        <v>14</v>
      </c>
      <c r="R20" s="12">
        <f t="shared" si="3"/>
        <v>21417</v>
      </c>
      <c r="T20" s="115" t="s">
        <v>2</v>
      </c>
      <c r="U20" s="116"/>
      <c r="V20" s="36"/>
      <c r="W20" s="30">
        <f>SUM(W7:W19)</f>
        <v>37160</v>
      </c>
    </row>
    <row r="21" spans="1:30" ht="19.899999999999999" customHeight="1" x14ac:dyDescent="0.25">
      <c r="A21" s="54">
        <v>16</v>
      </c>
      <c r="B21" s="54">
        <v>11</v>
      </c>
      <c r="C21" s="54">
        <v>2</v>
      </c>
      <c r="D21" s="54">
        <v>4</v>
      </c>
      <c r="E21" s="54">
        <v>5</v>
      </c>
      <c r="F21" s="57">
        <v>145</v>
      </c>
      <c r="G21" s="61">
        <v>632</v>
      </c>
      <c r="H21" s="61">
        <v>698</v>
      </c>
      <c r="I21" s="61">
        <f t="shared" si="4"/>
        <v>1340</v>
      </c>
      <c r="J21" s="57">
        <v>510</v>
      </c>
      <c r="K21" s="57">
        <v>1048</v>
      </c>
      <c r="L21" s="57">
        <v>120</v>
      </c>
      <c r="M21" s="58">
        <f t="shared" si="5"/>
        <v>1678</v>
      </c>
      <c r="N21" s="30">
        <v>10</v>
      </c>
      <c r="O21" s="30">
        <v>0</v>
      </c>
      <c r="P21" s="30">
        <v>145</v>
      </c>
      <c r="Q21" s="12">
        <f t="shared" si="6"/>
        <v>13</v>
      </c>
      <c r="R21" s="12">
        <f t="shared" si="3"/>
        <v>20077</v>
      </c>
      <c r="T21" s="120" t="s">
        <v>69</v>
      </c>
      <c r="U21" s="121"/>
      <c r="V21" s="37"/>
      <c r="W21" s="20"/>
      <c r="X21" s="91">
        <v>45222</v>
      </c>
    </row>
    <row r="22" spans="1:30" ht="19.899999999999999" customHeight="1" x14ac:dyDescent="0.25">
      <c r="A22" s="54">
        <v>17</v>
      </c>
      <c r="B22" s="54">
        <v>12</v>
      </c>
      <c r="C22" s="54">
        <v>3</v>
      </c>
      <c r="D22" s="54">
        <v>5</v>
      </c>
      <c r="E22" s="54">
        <v>6</v>
      </c>
      <c r="F22" s="57">
        <v>179</v>
      </c>
      <c r="G22" s="61">
        <v>672</v>
      </c>
      <c r="H22" s="61">
        <v>768</v>
      </c>
      <c r="I22" s="61">
        <f t="shared" si="4"/>
        <v>1485</v>
      </c>
      <c r="J22" s="57">
        <v>765</v>
      </c>
      <c r="K22" s="57">
        <v>951</v>
      </c>
      <c r="L22" s="57">
        <v>40</v>
      </c>
      <c r="M22" s="58">
        <f t="shared" si="5"/>
        <v>1756</v>
      </c>
      <c r="N22" s="30">
        <v>45</v>
      </c>
      <c r="O22" s="30">
        <v>0</v>
      </c>
      <c r="P22" s="30">
        <v>0</v>
      </c>
      <c r="Q22" s="12">
        <f t="shared" si="6"/>
        <v>15</v>
      </c>
      <c r="R22" s="12">
        <f t="shared" si="3"/>
        <v>18592</v>
      </c>
      <c r="T22" s="107" t="s">
        <v>2</v>
      </c>
      <c r="U22" s="108"/>
      <c r="V22" s="35"/>
      <c r="W22" s="31">
        <f>SUM(W20+W21)</f>
        <v>37160</v>
      </c>
      <c r="Z22" s="8"/>
      <c r="AA22" s="16"/>
      <c r="AC22" s="15"/>
      <c r="AD22" s="15"/>
    </row>
    <row r="23" spans="1:30" ht="19.899999999999999" customHeight="1" x14ac:dyDescent="0.25">
      <c r="A23" s="54">
        <v>18</v>
      </c>
      <c r="B23" s="54">
        <v>11</v>
      </c>
      <c r="C23" s="54">
        <v>2</v>
      </c>
      <c r="D23" s="54">
        <v>3</v>
      </c>
      <c r="E23" s="54">
        <v>4</v>
      </c>
      <c r="F23" s="57">
        <v>111</v>
      </c>
      <c r="G23" s="61">
        <v>480</v>
      </c>
      <c r="H23" s="61">
        <v>605</v>
      </c>
      <c r="I23" s="61">
        <f t="shared" si="4"/>
        <v>1085</v>
      </c>
      <c r="J23" s="57">
        <v>135</v>
      </c>
      <c r="K23" s="57">
        <v>1056</v>
      </c>
      <c r="L23" s="57">
        <v>49</v>
      </c>
      <c r="M23" s="58">
        <f t="shared" si="5"/>
        <v>1240</v>
      </c>
      <c r="N23" s="30">
        <v>0</v>
      </c>
      <c r="O23" s="30">
        <v>0</v>
      </c>
      <c r="P23" s="30">
        <v>0</v>
      </c>
      <c r="Q23" s="12">
        <f t="shared" si="6"/>
        <v>13</v>
      </c>
      <c r="R23" s="12">
        <f t="shared" si="3"/>
        <v>17507</v>
      </c>
      <c r="U23" s="16"/>
      <c r="V23" s="16"/>
      <c r="Z23" s="8"/>
      <c r="AC23" s="15"/>
    </row>
    <row r="24" spans="1:30" ht="19.899999999999999" customHeight="1" x14ac:dyDescent="0.25">
      <c r="A24" s="54">
        <v>19</v>
      </c>
      <c r="B24" s="54">
        <v>9</v>
      </c>
      <c r="C24" s="54">
        <v>1</v>
      </c>
      <c r="D24" s="54">
        <v>4</v>
      </c>
      <c r="E24" s="54">
        <v>4</v>
      </c>
      <c r="F24" s="57">
        <v>153</v>
      </c>
      <c r="G24" s="61">
        <v>520</v>
      </c>
      <c r="H24" s="61">
        <v>568</v>
      </c>
      <c r="I24" s="61">
        <f t="shared" si="4"/>
        <v>1148</v>
      </c>
      <c r="J24" s="57">
        <v>100</v>
      </c>
      <c r="K24" s="57">
        <v>1011</v>
      </c>
      <c r="L24" s="57">
        <v>60</v>
      </c>
      <c r="M24" s="58">
        <f t="shared" si="5"/>
        <v>1171</v>
      </c>
      <c r="N24" s="30">
        <v>60</v>
      </c>
      <c r="O24" s="30">
        <v>0</v>
      </c>
      <c r="P24" s="30">
        <v>0</v>
      </c>
      <c r="Q24" s="12">
        <f t="shared" si="6"/>
        <v>10</v>
      </c>
      <c r="R24" s="12">
        <f t="shared" si="3"/>
        <v>16359</v>
      </c>
      <c r="U24" s="16"/>
      <c r="V24" s="16"/>
      <c r="W24" s="16"/>
      <c r="Z24" s="8"/>
      <c r="AC24" s="15"/>
      <c r="AD24" s="15"/>
    </row>
    <row r="25" spans="1:30" ht="34.5" customHeight="1" x14ac:dyDescent="0.25">
      <c r="A25" s="54">
        <v>20</v>
      </c>
      <c r="B25" s="54">
        <v>10</v>
      </c>
      <c r="C25" s="54">
        <v>4</v>
      </c>
      <c r="D25" s="54">
        <v>1</v>
      </c>
      <c r="E25" s="54">
        <v>4</v>
      </c>
      <c r="F25" s="57">
        <v>36</v>
      </c>
      <c r="G25" s="61">
        <v>624</v>
      </c>
      <c r="H25" s="61">
        <v>592</v>
      </c>
      <c r="I25" s="61">
        <f t="shared" si="4"/>
        <v>1216</v>
      </c>
      <c r="J25" s="57">
        <v>222</v>
      </c>
      <c r="K25" s="57">
        <v>854</v>
      </c>
      <c r="L25" s="57">
        <v>124</v>
      </c>
      <c r="M25" s="58">
        <f t="shared" si="5"/>
        <v>1200</v>
      </c>
      <c r="N25" s="30">
        <v>0</v>
      </c>
      <c r="O25" s="30">
        <v>0</v>
      </c>
      <c r="P25" s="30">
        <v>0</v>
      </c>
      <c r="Q25" s="12">
        <f t="shared" si="6"/>
        <v>14</v>
      </c>
      <c r="R25" s="12">
        <f t="shared" si="3"/>
        <v>15143</v>
      </c>
      <c r="T25" s="19" t="s">
        <v>22</v>
      </c>
      <c r="U25" s="43" t="s">
        <v>25</v>
      </c>
      <c r="V25" s="68" t="s">
        <v>11</v>
      </c>
      <c r="W25" s="43" t="s">
        <v>23</v>
      </c>
      <c r="X25" s="64" t="s">
        <v>24</v>
      </c>
      <c r="Y25" s="65" t="s">
        <v>52</v>
      </c>
      <c r="Z25" s="65" t="s">
        <v>54</v>
      </c>
      <c r="AA25" s="40" t="s">
        <v>28</v>
      </c>
      <c r="AB25" s="19" t="s">
        <v>26</v>
      </c>
      <c r="AC25" s="42" t="s">
        <v>27</v>
      </c>
      <c r="AD25" s="15"/>
    </row>
    <row r="26" spans="1:30" ht="19.899999999999999" customHeight="1" x14ac:dyDescent="0.25">
      <c r="A26" s="54">
        <v>21</v>
      </c>
      <c r="B26" s="54">
        <v>9</v>
      </c>
      <c r="C26" s="54">
        <v>4</v>
      </c>
      <c r="D26" s="54">
        <v>4</v>
      </c>
      <c r="E26" s="54">
        <v>4</v>
      </c>
      <c r="F26" s="57">
        <v>145</v>
      </c>
      <c r="G26" s="61">
        <v>572</v>
      </c>
      <c r="H26" s="61">
        <v>592</v>
      </c>
      <c r="I26" s="61">
        <f t="shared" si="4"/>
        <v>1164</v>
      </c>
      <c r="J26" s="57">
        <v>270</v>
      </c>
      <c r="K26" s="57">
        <v>452</v>
      </c>
      <c r="L26" s="57">
        <v>150</v>
      </c>
      <c r="M26" s="58">
        <f t="shared" si="5"/>
        <v>872</v>
      </c>
      <c r="N26" s="30">
        <v>0</v>
      </c>
      <c r="O26" s="30">
        <v>0</v>
      </c>
      <c r="P26" s="30">
        <v>0</v>
      </c>
      <c r="Q26" s="12">
        <f t="shared" si="6"/>
        <v>13</v>
      </c>
      <c r="R26" s="12">
        <f t="shared" si="3"/>
        <v>13979</v>
      </c>
      <c r="T26" s="17">
        <v>45203</v>
      </c>
      <c r="U26" s="21">
        <v>3570</v>
      </c>
      <c r="V26" s="14">
        <v>19</v>
      </c>
      <c r="W26" s="21">
        <v>800</v>
      </c>
      <c r="X26" s="21">
        <v>300</v>
      </c>
      <c r="Y26" s="21">
        <v>1</v>
      </c>
      <c r="Z26" s="21">
        <f>V26-Y26</f>
        <v>18</v>
      </c>
      <c r="AA26" s="12">
        <f>SUM(W26+X26)</f>
        <v>1100</v>
      </c>
      <c r="AB26" s="12">
        <f t="shared" ref="AB26:AB34" si="7">SUM(U26-AA26)</f>
        <v>2470</v>
      </c>
      <c r="AC26" s="12">
        <f t="shared" ref="AC26:AC34" si="8">SUM(AB26+X26)</f>
        <v>2770</v>
      </c>
      <c r="AD26" s="15"/>
    </row>
    <row r="27" spans="1:30" ht="19.899999999999999" customHeight="1" x14ac:dyDescent="0.25">
      <c r="A27" s="54">
        <v>22</v>
      </c>
      <c r="B27" s="54">
        <v>8</v>
      </c>
      <c r="C27" s="54">
        <v>3</v>
      </c>
      <c r="D27" s="54">
        <v>3</v>
      </c>
      <c r="E27" s="54">
        <v>4</v>
      </c>
      <c r="F27" s="57">
        <v>104</v>
      </c>
      <c r="G27" s="61">
        <v>320</v>
      </c>
      <c r="H27" s="61">
        <v>608</v>
      </c>
      <c r="I27" s="61">
        <f t="shared" si="4"/>
        <v>930</v>
      </c>
      <c r="J27" s="57">
        <v>360</v>
      </c>
      <c r="K27" s="57">
        <v>764</v>
      </c>
      <c r="L27" s="57">
        <v>196</v>
      </c>
      <c r="M27" s="58">
        <f t="shared" si="5"/>
        <v>1320</v>
      </c>
      <c r="N27" s="30">
        <v>2</v>
      </c>
      <c r="O27" s="30">
        <v>0</v>
      </c>
      <c r="P27" s="30">
        <v>0</v>
      </c>
      <c r="Q27" s="12">
        <f t="shared" si="6"/>
        <v>11</v>
      </c>
      <c r="R27" s="12">
        <f t="shared" si="3"/>
        <v>13049</v>
      </c>
      <c r="T27" s="17">
        <v>45204</v>
      </c>
      <c r="U27" s="21">
        <v>3610</v>
      </c>
      <c r="V27" s="14">
        <v>15</v>
      </c>
      <c r="W27" s="21">
        <v>1300</v>
      </c>
      <c r="X27" s="21">
        <v>300</v>
      </c>
      <c r="Y27" s="21">
        <v>1</v>
      </c>
      <c r="Z27" s="21">
        <f t="shared" ref="Z27:Z34" si="9">V27-Y27</f>
        <v>14</v>
      </c>
      <c r="AA27" s="12">
        <f t="shared" ref="AA27:AA34" si="10">SUM(W27+X27)</f>
        <v>1600</v>
      </c>
      <c r="AB27" s="12">
        <f t="shared" si="7"/>
        <v>2010</v>
      </c>
      <c r="AC27" s="12">
        <f t="shared" si="8"/>
        <v>2310</v>
      </c>
      <c r="AD27" s="15"/>
    </row>
    <row r="28" spans="1:30" ht="19.899999999999999" customHeight="1" x14ac:dyDescent="0.25">
      <c r="A28" s="54">
        <v>23</v>
      </c>
      <c r="B28" s="54">
        <v>9</v>
      </c>
      <c r="C28" s="54">
        <v>0</v>
      </c>
      <c r="D28" s="54">
        <v>1</v>
      </c>
      <c r="E28" s="54">
        <v>4</v>
      </c>
      <c r="F28" s="57">
        <v>30</v>
      </c>
      <c r="G28" s="61">
        <v>526</v>
      </c>
      <c r="H28" s="61">
        <v>304</v>
      </c>
      <c r="I28" s="61">
        <f t="shared" ref="I28:I36" si="11">SUM(G28+H28+N28)</f>
        <v>830</v>
      </c>
      <c r="J28" s="57">
        <v>84</v>
      </c>
      <c r="K28" s="57">
        <v>1104</v>
      </c>
      <c r="L28" s="57">
        <v>168</v>
      </c>
      <c r="M28" s="58">
        <f t="shared" ref="M28:M35" si="12">SUM(J28+K28+L28+O28)</f>
        <v>1356</v>
      </c>
      <c r="N28" s="30">
        <v>0</v>
      </c>
      <c r="O28" s="30">
        <v>0</v>
      </c>
      <c r="P28" s="30">
        <v>0</v>
      </c>
      <c r="Q28" s="12">
        <f t="shared" ref="Q28:Q35" si="13">SUM(B28+C28)</f>
        <v>9</v>
      </c>
      <c r="R28" s="12">
        <f t="shared" si="3"/>
        <v>12219</v>
      </c>
      <c r="T28" s="17">
        <v>45208</v>
      </c>
      <c r="U28" s="21">
        <v>3350</v>
      </c>
      <c r="V28" s="14">
        <v>26</v>
      </c>
      <c r="W28" s="21">
        <v>300</v>
      </c>
      <c r="X28" s="21">
        <v>0</v>
      </c>
      <c r="Y28" s="21">
        <v>0</v>
      </c>
      <c r="Z28" s="21">
        <f t="shared" si="9"/>
        <v>26</v>
      </c>
      <c r="AA28" s="12">
        <f t="shared" si="10"/>
        <v>300</v>
      </c>
      <c r="AB28" s="12">
        <f t="shared" si="7"/>
        <v>3050</v>
      </c>
      <c r="AC28" s="12">
        <f t="shared" si="8"/>
        <v>3050</v>
      </c>
      <c r="AD28" s="15"/>
    </row>
    <row r="29" spans="1:30" ht="19.899999999999999" customHeight="1" x14ac:dyDescent="0.25">
      <c r="A29" s="54">
        <v>24</v>
      </c>
      <c r="B29" s="54">
        <v>9</v>
      </c>
      <c r="C29" s="54">
        <v>3</v>
      </c>
      <c r="D29" s="54">
        <v>3</v>
      </c>
      <c r="E29" s="54">
        <v>4</v>
      </c>
      <c r="F29" s="57">
        <v>80</v>
      </c>
      <c r="G29" s="61">
        <v>519</v>
      </c>
      <c r="H29" s="61">
        <v>312</v>
      </c>
      <c r="I29" s="61">
        <f t="shared" si="11"/>
        <v>831</v>
      </c>
      <c r="J29" s="57">
        <v>150</v>
      </c>
      <c r="K29" s="57">
        <v>1216</v>
      </c>
      <c r="L29" s="57">
        <v>112</v>
      </c>
      <c r="M29" s="58">
        <f t="shared" si="12"/>
        <v>1478</v>
      </c>
      <c r="N29" s="30">
        <v>0</v>
      </c>
      <c r="O29" s="30">
        <v>0</v>
      </c>
      <c r="P29" s="30">
        <v>0</v>
      </c>
      <c r="Q29" s="12">
        <f t="shared" si="13"/>
        <v>12</v>
      </c>
      <c r="R29" s="12">
        <f t="shared" si="3"/>
        <v>11388</v>
      </c>
      <c r="T29" s="17">
        <v>45210</v>
      </c>
      <c r="U29" s="21">
        <v>3430</v>
      </c>
      <c r="V29" s="14">
        <v>21</v>
      </c>
      <c r="W29" s="21">
        <v>800</v>
      </c>
      <c r="X29" s="21">
        <v>0</v>
      </c>
      <c r="Y29" s="21">
        <v>0</v>
      </c>
      <c r="Z29" s="21">
        <f t="shared" si="9"/>
        <v>21</v>
      </c>
      <c r="AA29" s="12">
        <f t="shared" si="10"/>
        <v>800</v>
      </c>
      <c r="AB29" s="12">
        <f t="shared" si="7"/>
        <v>2630</v>
      </c>
      <c r="AC29" s="12">
        <f t="shared" si="8"/>
        <v>2630</v>
      </c>
    </row>
    <row r="30" spans="1:30" ht="19.899999999999999" customHeight="1" x14ac:dyDescent="0.25">
      <c r="A30" s="54">
        <v>25</v>
      </c>
      <c r="B30" s="54">
        <v>8</v>
      </c>
      <c r="C30" s="54">
        <v>2</v>
      </c>
      <c r="D30" s="54">
        <v>3</v>
      </c>
      <c r="E30" s="54">
        <v>4</v>
      </c>
      <c r="F30" s="57">
        <v>94</v>
      </c>
      <c r="G30" s="61">
        <v>515</v>
      </c>
      <c r="H30" s="61">
        <v>515</v>
      </c>
      <c r="I30" s="61">
        <f t="shared" si="11"/>
        <v>1030</v>
      </c>
      <c r="J30" s="57">
        <v>320</v>
      </c>
      <c r="K30" s="57">
        <v>1140</v>
      </c>
      <c r="L30" s="57">
        <v>0</v>
      </c>
      <c r="M30" s="58">
        <f>SUM(J30+K30+L30+O30)</f>
        <v>1460</v>
      </c>
      <c r="N30" s="30">
        <v>0</v>
      </c>
      <c r="O30" s="30">
        <v>0</v>
      </c>
      <c r="P30" s="30">
        <v>0</v>
      </c>
      <c r="Q30" s="12">
        <f t="shared" si="13"/>
        <v>10</v>
      </c>
      <c r="R30" s="12">
        <f t="shared" si="3"/>
        <v>10358</v>
      </c>
      <c r="T30" s="17">
        <v>45215</v>
      </c>
      <c r="U30" s="21">
        <v>3430</v>
      </c>
      <c r="V30" s="21">
        <v>20</v>
      </c>
      <c r="W30" s="21">
        <v>530</v>
      </c>
      <c r="X30" s="21">
        <v>0</v>
      </c>
      <c r="Y30" s="21">
        <v>0</v>
      </c>
      <c r="Z30" s="21">
        <f t="shared" si="9"/>
        <v>20</v>
      </c>
      <c r="AA30" s="12">
        <f t="shared" si="10"/>
        <v>530</v>
      </c>
      <c r="AB30" s="12">
        <f t="shared" si="7"/>
        <v>2900</v>
      </c>
      <c r="AC30" s="12">
        <f t="shared" si="8"/>
        <v>2900</v>
      </c>
    </row>
    <row r="31" spans="1:30" ht="19.899999999999999" customHeight="1" x14ac:dyDescent="0.25">
      <c r="A31" s="54">
        <v>26</v>
      </c>
      <c r="B31" s="54">
        <v>11</v>
      </c>
      <c r="C31" s="54">
        <v>2</v>
      </c>
      <c r="D31" s="54">
        <v>2</v>
      </c>
      <c r="E31" s="54">
        <v>6</v>
      </c>
      <c r="F31" s="57">
        <v>70</v>
      </c>
      <c r="G31" s="61">
        <v>835</v>
      </c>
      <c r="H31" s="61">
        <v>525</v>
      </c>
      <c r="I31" s="61">
        <f t="shared" si="11"/>
        <v>1360</v>
      </c>
      <c r="J31" s="57">
        <v>370</v>
      </c>
      <c r="K31" s="57">
        <v>788</v>
      </c>
      <c r="L31" s="57">
        <v>0</v>
      </c>
      <c r="M31" s="58">
        <f t="shared" si="12"/>
        <v>1158</v>
      </c>
      <c r="N31" s="30">
        <v>0</v>
      </c>
      <c r="O31" s="30">
        <v>0</v>
      </c>
      <c r="P31" s="30">
        <v>0</v>
      </c>
      <c r="Q31" s="12">
        <f t="shared" si="13"/>
        <v>13</v>
      </c>
      <c r="R31" s="12">
        <f t="shared" si="3"/>
        <v>8998</v>
      </c>
      <c r="T31" s="17">
        <v>45217</v>
      </c>
      <c r="U31" s="21">
        <v>3430</v>
      </c>
      <c r="V31" s="21">
        <v>22</v>
      </c>
      <c r="W31" s="21">
        <v>350</v>
      </c>
      <c r="X31" s="21">
        <v>0</v>
      </c>
      <c r="Y31" s="21">
        <v>0</v>
      </c>
      <c r="Z31" s="21">
        <f t="shared" si="9"/>
        <v>22</v>
      </c>
      <c r="AA31" s="12">
        <f t="shared" si="10"/>
        <v>350</v>
      </c>
      <c r="AB31" s="12">
        <f t="shared" si="7"/>
        <v>3080</v>
      </c>
      <c r="AC31" s="12">
        <f t="shared" si="8"/>
        <v>3080</v>
      </c>
      <c r="AD31" s="15"/>
    </row>
    <row r="32" spans="1:30" ht="19.899999999999999" customHeight="1" x14ac:dyDescent="0.25">
      <c r="A32" s="54">
        <v>27</v>
      </c>
      <c r="B32" s="54">
        <v>11</v>
      </c>
      <c r="C32" s="54">
        <v>1</v>
      </c>
      <c r="D32" s="54">
        <v>3</v>
      </c>
      <c r="E32" s="54">
        <v>3</v>
      </c>
      <c r="F32" s="57">
        <v>90</v>
      </c>
      <c r="G32" s="61">
        <v>40</v>
      </c>
      <c r="H32" s="61">
        <v>558</v>
      </c>
      <c r="I32" s="61">
        <f t="shared" si="11"/>
        <v>668</v>
      </c>
      <c r="J32" s="57">
        <v>1640</v>
      </c>
      <c r="K32" s="57">
        <v>816</v>
      </c>
      <c r="L32" s="57">
        <v>0</v>
      </c>
      <c r="M32" s="58">
        <f t="shared" si="12"/>
        <v>2456</v>
      </c>
      <c r="N32" s="30">
        <v>70</v>
      </c>
      <c r="O32" s="30">
        <v>0</v>
      </c>
      <c r="P32" s="30">
        <v>0</v>
      </c>
      <c r="Q32" s="12">
        <f t="shared" si="13"/>
        <v>12</v>
      </c>
      <c r="R32" s="12">
        <f t="shared" si="3"/>
        <v>8330</v>
      </c>
      <c r="T32" s="17">
        <v>45218</v>
      </c>
      <c r="U32" s="21">
        <v>3320</v>
      </c>
      <c r="V32" s="21">
        <v>21</v>
      </c>
      <c r="W32" s="21">
        <v>600</v>
      </c>
      <c r="X32" s="21">
        <v>0</v>
      </c>
      <c r="Y32" s="21">
        <v>0</v>
      </c>
      <c r="Z32" s="21">
        <f t="shared" si="9"/>
        <v>21</v>
      </c>
      <c r="AA32" s="12">
        <f t="shared" si="10"/>
        <v>600</v>
      </c>
      <c r="AB32" s="12">
        <f t="shared" si="7"/>
        <v>2720</v>
      </c>
      <c r="AC32" s="12">
        <f t="shared" si="8"/>
        <v>2720</v>
      </c>
      <c r="AD32" s="15"/>
    </row>
    <row r="33" spans="1:30" ht="19.899999999999999" customHeight="1" x14ac:dyDescent="0.25">
      <c r="A33" s="54">
        <v>28</v>
      </c>
      <c r="B33" s="54">
        <v>11</v>
      </c>
      <c r="C33" s="54">
        <v>1</v>
      </c>
      <c r="D33" s="54">
        <v>2</v>
      </c>
      <c r="E33" s="54">
        <v>3</v>
      </c>
      <c r="F33" s="57">
        <v>40</v>
      </c>
      <c r="G33" s="61">
        <v>160</v>
      </c>
      <c r="H33" s="61">
        <v>556</v>
      </c>
      <c r="I33" s="61">
        <f t="shared" si="11"/>
        <v>716</v>
      </c>
      <c r="J33" s="57">
        <v>923</v>
      </c>
      <c r="K33" s="57">
        <v>836</v>
      </c>
      <c r="L33" s="57">
        <v>0</v>
      </c>
      <c r="M33" s="58">
        <f t="shared" si="12"/>
        <v>1759</v>
      </c>
      <c r="N33" s="30">
        <v>0</v>
      </c>
      <c r="O33" s="30">
        <v>0</v>
      </c>
      <c r="P33" s="30">
        <v>0</v>
      </c>
      <c r="Q33" s="12">
        <f t="shared" si="13"/>
        <v>12</v>
      </c>
      <c r="R33" s="12">
        <f t="shared" si="3"/>
        <v>7614</v>
      </c>
      <c r="T33" s="17">
        <v>45224</v>
      </c>
      <c r="U33" s="21">
        <v>3310</v>
      </c>
      <c r="V33" s="21">
        <v>23</v>
      </c>
      <c r="W33" s="21">
        <v>350</v>
      </c>
      <c r="X33" s="21">
        <v>0</v>
      </c>
      <c r="Y33" s="21">
        <v>0</v>
      </c>
      <c r="Z33" s="21">
        <f t="shared" si="9"/>
        <v>23</v>
      </c>
      <c r="AA33" s="12">
        <f t="shared" si="10"/>
        <v>350</v>
      </c>
      <c r="AB33" s="12">
        <f t="shared" si="7"/>
        <v>2960</v>
      </c>
      <c r="AC33" s="12">
        <f t="shared" si="8"/>
        <v>2960</v>
      </c>
    </row>
    <row r="34" spans="1:30" ht="19.899999999999999" customHeight="1" x14ac:dyDescent="0.25">
      <c r="A34" s="54">
        <v>29</v>
      </c>
      <c r="B34" s="54">
        <v>9</v>
      </c>
      <c r="C34" s="54">
        <v>0</v>
      </c>
      <c r="D34" s="54">
        <v>1</v>
      </c>
      <c r="E34" s="54">
        <v>3</v>
      </c>
      <c r="F34" s="57">
        <v>28</v>
      </c>
      <c r="G34" s="61">
        <v>165</v>
      </c>
      <c r="H34" s="61">
        <v>336</v>
      </c>
      <c r="I34" s="61">
        <f t="shared" si="11"/>
        <v>501</v>
      </c>
      <c r="J34" s="57">
        <v>416</v>
      </c>
      <c r="K34" s="57">
        <v>768</v>
      </c>
      <c r="L34" s="57">
        <v>0</v>
      </c>
      <c r="M34" s="58">
        <f t="shared" si="12"/>
        <v>1184</v>
      </c>
      <c r="N34" s="30">
        <v>0</v>
      </c>
      <c r="O34" s="30">
        <v>0</v>
      </c>
      <c r="P34" s="30">
        <v>0</v>
      </c>
      <c r="Q34" s="12">
        <f t="shared" si="13"/>
        <v>9</v>
      </c>
      <c r="R34" s="12">
        <f t="shared" si="3"/>
        <v>7113</v>
      </c>
      <c r="T34" s="17">
        <v>45225</v>
      </c>
      <c r="U34" s="21">
        <v>3340</v>
      </c>
      <c r="V34" s="21">
        <v>21</v>
      </c>
      <c r="W34" s="21">
        <v>330</v>
      </c>
      <c r="X34" s="21">
        <v>300</v>
      </c>
      <c r="Y34" s="21">
        <v>1</v>
      </c>
      <c r="Z34" s="21">
        <f t="shared" si="9"/>
        <v>20</v>
      </c>
      <c r="AA34" s="12">
        <f t="shared" si="10"/>
        <v>630</v>
      </c>
      <c r="AB34" s="12">
        <f t="shared" si="7"/>
        <v>2710</v>
      </c>
      <c r="AC34" s="12">
        <f t="shared" si="8"/>
        <v>3010</v>
      </c>
    </row>
    <row r="35" spans="1:30" ht="19.899999999999999" customHeight="1" x14ac:dyDescent="0.25">
      <c r="A35" s="54">
        <v>30</v>
      </c>
      <c r="B35" s="54">
        <v>7</v>
      </c>
      <c r="C35" s="54">
        <v>2</v>
      </c>
      <c r="D35" s="54">
        <v>2</v>
      </c>
      <c r="E35" s="54">
        <v>1</v>
      </c>
      <c r="F35" s="57">
        <v>123</v>
      </c>
      <c r="G35" s="61">
        <v>235</v>
      </c>
      <c r="H35" s="61">
        <v>0</v>
      </c>
      <c r="I35" s="61">
        <f t="shared" si="11"/>
        <v>250</v>
      </c>
      <c r="J35" s="57">
        <v>636</v>
      </c>
      <c r="K35" s="57">
        <v>236</v>
      </c>
      <c r="L35" s="57">
        <v>0</v>
      </c>
      <c r="M35" s="58">
        <f t="shared" si="12"/>
        <v>872</v>
      </c>
      <c r="N35" s="30">
        <v>15</v>
      </c>
      <c r="O35" s="30">
        <v>0</v>
      </c>
      <c r="P35" s="30">
        <v>0</v>
      </c>
      <c r="Q35" s="12">
        <f t="shared" si="13"/>
        <v>9</v>
      </c>
      <c r="R35" s="12">
        <f t="shared" si="3"/>
        <v>6863</v>
      </c>
      <c r="T35" s="41" t="s">
        <v>2</v>
      </c>
      <c r="U35" s="31">
        <f t="shared" ref="U35:Y35" si="14">SUM(U26:U34)</f>
        <v>30790</v>
      </c>
      <c r="V35" s="31">
        <f t="shared" si="14"/>
        <v>188</v>
      </c>
      <c r="W35" s="31">
        <f t="shared" si="14"/>
        <v>5360</v>
      </c>
      <c r="X35" s="31">
        <f t="shared" si="14"/>
        <v>900</v>
      </c>
      <c r="Y35" s="31">
        <f t="shared" si="14"/>
        <v>3</v>
      </c>
      <c r="Z35" s="31">
        <f t="shared" ref="Z35" si="15">SUM(Z26:Z34)</f>
        <v>185</v>
      </c>
      <c r="AA35" s="32">
        <f>SUM(AA26:AA34)</f>
        <v>6260</v>
      </c>
      <c r="AB35" s="32">
        <f>SUM(AB26:AB34)</f>
        <v>24530</v>
      </c>
      <c r="AC35" s="32">
        <f>SUM(AC26:AC34)</f>
        <v>25430</v>
      </c>
    </row>
    <row r="36" spans="1:30" ht="19.899999999999999" customHeight="1" x14ac:dyDescent="0.25">
      <c r="A36" s="54">
        <v>31</v>
      </c>
      <c r="B36" s="54">
        <v>6</v>
      </c>
      <c r="C36" s="54">
        <v>5</v>
      </c>
      <c r="D36" s="54">
        <v>3</v>
      </c>
      <c r="E36" s="54">
        <v>2</v>
      </c>
      <c r="F36" s="57">
        <v>85</v>
      </c>
      <c r="G36" s="61">
        <v>340</v>
      </c>
      <c r="H36" s="61">
        <v>0</v>
      </c>
      <c r="I36" s="61">
        <f t="shared" si="11"/>
        <v>340</v>
      </c>
      <c r="J36" s="57">
        <v>695</v>
      </c>
      <c r="K36" s="57">
        <v>360</v>
      </c>
      <c r="L36" s="57">
        <v>0</v>
      </c>
      <c r="M36" s="58">
        <v>0</v>
      </c>
      <c r="N36" s="30">
        <v>0</v>
      </c>
      <c r="O36" s="30">
        <v>0</v>
      </c>
      <c r="P36" s="30">
        <v>0</v>
      </c>
      <c r="Q36" s="12">
        <f>SUM(B36+C36)</f>
        <v>11</v>
      </c>
      <c r="R36" s="12">
        <f t="shared" si="3"/>
        <v>6523</v>
      </c>
      <c r="T36" s="119"/>
      <c r="U36" s="119"/>
      <c r="V36" s="38"/>
      <c r="W36" s="144"/>
      <c r="X36" s="144"/>
      <c r="Y36" s="145"/>
      <c r="Z36" s="145"/>
    </row>
    <row r="37" spans="1:30" s="13" customFormat="1" ht="19.899999999999999" customHeight="1" x14ac:dyDescent="0.25">
      <c r="A37" s="25" t="s">
        <v>2</v>
      </c>
      <c r="B37" s="25">
        <f t="shared" ref="B37:Q37" si="16">SUM(B6:B36)</f>
        <v>325</v>
      </c>
      <c r="C37" s="25">
        <f t="shared" si="16"/>
        <v>86</v>
      </c>
      <c r="D37" s="25">
        <f t="shared" si="16"/>
        <v>80</v>
      </c>
      <c r="E37" s="25">
        <f t="shared" si="16"/>
        <v>140</v>
      </c>
      <c r="F37" s="25">
        <f t="shared" si="16"/>
        <v>2656</v>
      </c>
      <c r="G37" s="25">
        <f t="shared" si="16"/>
        <v>14036</v>
      </c>
      <c r="H37" s="25">
        <f t="shared" si="16"/>
        <v>16159</v>
      </c>
      <c r="I37" s="25">
        <f t="shared" si="16"/>
        <v>30637</v>
      </c>
      <c r="J37" s="25">
        <f t="shared" si="16"/>
        <v>21236</v>
      </c>
      <c r="K37" s="25">
        <f t="shared" si="16"/>
        <v>31676</v>
      </c>
      <c r="L37" s="25">
        <f>SUM(L6:L36)</f>
        <v>1630</v>
      </c>
      <c r="M37" s="25">
        <f t="shared" si="16"/>
        <v>48369</v>
      </c>
      <c r="N37" s="25">
        <f t="shared" si="16"/>
        <v>442</v>
      </c>
      <c r="O37" s="25">
        <f t="shared" si="16"/>
        <v>0</v>
      </c>
      <c r="P37" s="25">
        <f t="shared" si="16"/>
        <v>300</v>
      </c>
      <c r="Q37" s="25">
        <f t="shared" si="16"/>
        <v>411</v>
      </c>
      <c r="R37" s="26"/>
      <c r="S37"/>
      <c r="U37" s="16"/>
      <c r="V37" s="16"/>
      <c r="X37"/>
      <c r="Y37" s="4"/>
      <c r="Z37" s="4"/>
      <c r="AB37" s="4"/>
      <c r="AC37" s="4"/>
      <c r="AD37" s="4"/>
    </row>
    <row r="38" spans="1:30" s="13" customFormat="1" ht="19.899999999999999" customHeight="1" x14ac:dyDescent="0.25">
      <c r="A38" s="4"/>
      <c r="B38" s="4"/>
      <c r="C38" s="4"/>
      <c r="D38" s="4"/>
      <c r="E38" s="4"/>
      <c r="F38" s="4"/>
      <c r="G38" s="24"/>
      <c r="H38" s="24"/>
      <c r="I38" s="24"/>
      <c r="J38" s="4"/>
      <c r="K38" s="4"/>
      <c r="L38" s="4"/>
      <c r="M38" s="24"/>
      <c r="N38" s="24"/>
      <c r="O38" s="24"/>
      <c r="P38" s="24"/>
      <c r="Q38" s="24"/>
      <c r="R38" s="8"/>
      <c r="S38"/>
      <c r="U38" s="16"/>
      <c r="V38" s="16"/>
      <c r="X38"/>
      <c r="Y38" s="4"/>
      <c r="Z38" s="4"/>
      <c r="AB38" s="4"/>
      <c r="AC38" s="4"/>
      <c r="AD38" s="4"/>
    </row>
    <row r="39" spans="1:30" s="13" customFormat="1" x14ac:dyDescent="0.25">
      <c r="A39" s="4"/>
      <c r="B39" s="4"/>
      <c r="C39" s="4"/>
      <c r="D39" s="4"/>
      <c r="E39" s="4"/>
      <c r="F39" s="4"/>
      <c r="G39" s="24"/>
      <c r="H39" s="24"/>
      <c r="I39" s="24"/>
      <c r="J39" s="4"/>
      <c r="K39" s="4"/>
      <c r="L39" s="4"/>
      <c r="M39" s="24"/>
      <c r="N39" s="24"/>
      <c r="O39" s="24"/>
      <c r="P39" s="24"/>
      <c r="Q39" s="24"/>
      <c r="R39" s="8"/>
      <c r="S39"/>
      <c r="U39" s="16"/>
      <c r="V39" s="16"/>
      <c r="X39"/>
      <c r="Y39" s="4"/>
      <c r="Z39" s="4"/>
      <c r="AB39" s="4"/>
      <c r="AC39" s="4"/>
      <c r="AD39" s="4"/>
    </row>
    <row r="40" spans="1:30" s="13" customFormat="1" x14ac:dyDescent="0.25">
      <c r="A40" s="4"/>
      <c r="B40" s="4"/>
      <c r="C40" s="4"/>
      <c r="D40" s="4"/>
      <c r="E40" s="4"/>
      <c r="F40" s="4"/>
      <c r="G40" s="24"/>
      <c r="H40" s="24"/>
      <c r="I40" s="24"/>
      <c r="J40" s="4"/>
      <c r="K40" s="4"/>
      <c r="L40" s="4"/>
      <c r="M40" s="24"/>
      <c r="N40" s="24"/>
      <c r="O40" s="24"/>
      <c r="P40" s="24"/>
      <c r="Q40" s="24"/>
      <c r="R40" s="8"/>
      <c r="S40"/>
      <c r="U40" s="16"/>
      <c r="V40" s="16"/>
      <c r="X40"/>
      <c r="Y40" s="4"/>
      <c r="Z40" s="4"/>
      <c r="AB40" s="4"/>
      <c r="AC40" s="4"/>
      <c r="AD40" s="4"/>
    </row>
    <row r="41" spans="1:30" s="13" customFormat="1" x14ac:dyDescent="0.25">
      <c r="A41" s="4"/>
      <c r="B41" s="4"/>
      <c r="C41" s="4"/>
      <c r="D41" s="4"/>
      <c r="E41" s="4"/>
      <c r="F41" s="4"/>
      <c r="G41" s="24"/>
      <c r="H41" s="24"/>
      <c r="I41" s="24"/>
      <c r="J41" s="4"/>
      <c r="K41" s="4"/>
      <c r="L41" s="4"/>
      <c r="M41" s="24"/>
      <c r="N41" s="24"/>
      <c r="O41" s="24"/>
      <c r="P41" s="24"/>
      <c r="Q41" s="24"/>
      <c r="R41" s="8"/>
      <c r="S41"/>
      <c r="U41" s="16"/>
      <c r="V41" s="16"/>
      <c r="X41"/>
      <c r="Y41" s="4"/>
      <c r="Z41" s="4"/>
      <c r="AB41" s="4"/>
      <c r="AC41" s="4"/>
      <c r="AD41" s="4"/>
    </row>
    <row r="42" spans="1:30" s="13" customFormat="1" x14ac:dyDescent="0.25">
      <c r="A42" s="4"/>
      <c r="B42" s="4"/>
      <c r="C42" s="4"/>
      <c r="D42" s="4"/>
      <c r="E42" s="4"/>
      <c r="F42" s="4"/>
      <c r="G42" s="24"/>
      <c r="H42" s="24"/>
      <c r="I42" s="24"/>
      <c r="J42" s="4"/>
      <c r="K42" s="4"/>
      <c r="L42" s="4"/>
      <c r="M42" s="24"/>
      <c r="N42" s="24"/>
      <c r="O42" s="24"/>
      <c r="P42" s="24"/>
      <c r="Q42" s="24"/>
      <c r="R42" s="8"/>
      <c r="S42"/>
      <c r="U42" s="16"/>
      <c r="V42" s="16"/>
      <c r="X42"/>
      <c r="Y42" s="4"/>
      <c r="Z42" s="4"/>
      <c r="AB42" s="4"/>
      <c r="AC42" s="4"/>
      <c r="AD42" s="4"/>
    </row>
  </sheetData>
  <mergeCells count="15">
    <mergeCell ref="A3:R3"/>
    <mergeCell ref="S3:Y3"/>
    <mergeCell ref="Z3:AA3"/>
    <mergeCell ref="A4:E4"/>
    <mergeCell ref="G4:M4"/>
    <mergeCell ref="N4:P4"/>
    <mergeCell ref="T36:U36"/>
    <mergeCell ref="W36:X36"/>
    <mergeCell ref="Y36:Z36"/>
    <mergeCell ref="T5:W5"/>
    <mergeCell ref="Y5:AA5"/>
    <mergeCell ref="T7:V7"/>
    <mergeCell ref="T20:U20"/>
    <mergeCell ref="T21:U21"/>
    <mergeCell ref="T22:U22"/>
  </mergeCells>
  <pageMargins left="0" right="0.11811023622047245" top="0.19685039370078741" bottom="0.19685039370078741" header="0.31496062992125984" footer="0.31496062992125984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1"/>
  <sheetViews>
    <sheetView topLeftCell="K3" zoomScale="80" zoomScaleNormal="80" workbookViewId="0">
      <selection activeCell="AD26" sqref="AD26"/>
    </sheetView>
  </sheetViews>
  <sheetFormatPr defaultRowHeight="15" x14ac:dyDescent="0.25"/>
  <cols>
    <col min="1" max="1" width="5" style="4" customWidth="1"/>
    <col min="2" max="2" width="6" style="4" bestFit="1" customWidth="1"/>
    <col min="3" max="4" width="5.28515625" style="4" customWidth="1"/>
    <col min="5" max="5" width="5.140625" style="4" customWidth="1"/>
    <col min="6" max="6" width="6" style="4" bestFit="1" customWidth="1"/>
    <col min="7" max="7" width="6" style="4" customWidth="1"/>
    <col min="8" max="8" width="7.140625" style="24" bestFit="1" customWidth="1"/>
    <col min="9" max="9" width="6.28515625" style="24" customWidth="1"/>
    <col min="10" max="10" width="7.28515625" style="24" customWidth="1"/>
    <col min="11" max="12" width="7.140625" style="4" bestFit="1" customWidth="1"/>
    <col min="13" max="13" width="6" style="4" bestFit="1" customWidth="1"/>
    <col min="14" max="14" width="7.28515625" style="24" customWidth="1"/>
    <col min="15" max="18" width="6.28515625" style="24" customWidth="1"/>
    <col min="19" max="19" width="12.5703125" style="8" customWidth="1"/>
    <col min="20" max="20" width="0.7109375" customWidth="1"/>
    <col min="21" max="21" width="13.140625" style="13" customWidth="1"/>
    <col min="22" max="22" width="15.28515625" style="13" customWidth="1"/>
    <col min="23" max="23" width="11.5703125" style="13" bestFit="1" customWidth="1"/>
    <col min="24" max="24" width="10.140625" style="13" bestFit="1" customWidth="1"/>
    <col min="25" max="25" width="7.5703125" customWidth="1"/>
    <col min="26" max="27" width="13.5703125" style="4" customWidth="1"/>
    <col min="28" max="28" width="9.140625" style="13" customWidth="1"/>
    <col min="29" max="29" width="9" style="4" customWidth="1"/>
    <col min="30" max="30" width="12.28515625" style="4" bestFit="1" customWidth="1"/>
    <col min="31" max="31" width="9.140625" style="4"/>
  </cols>
  <sheetData>
    <row r="1" spans="1:28" ht="39" customHeight="1" x14ac:dyDescent="0.25"/>
    <row r="2" spans="1:28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8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08"/>
      <c r="T3" s="111"/>
      <c r="U3" s="111"/>
      <c r="V3" s="111"/>
      <c r="W3" s="111"/>
      <c r="X3" s="111"/>
      <c r="Y3" s="111"/>
      <c r="Z3" s="112"/>
      <c r="AA3" s="113" t="s">
        <v>75</v>
      </c>
      <c r="AB3" s="114"/>
    </row>
    <row r="4" spans="1:28" ht="27.75" customHeight="1" thickTop="1" x14ac:dyDescent="0.25">
      <c r="A4" s="126" t="s">
        <v>42</v>
      </c>
      <c r="B4" s="127"/>
      <c r="C4" s="127"/>
      <c r="D4" s="127"/>
      <c r="E4" s="128"/>
      <c r="F4" s="62"/>
      <c r="G4" s="71"/>
      <c r="H4" s="141" t="s">
        <v>45</v>
      </c>
      <c r="I4" s="141"/>
      <c r="J4" s="141"/>
      <c r="K4" s="141"/>
      <c r="L4" s="141"/>
      <c r="M4" s="141"/>
      <c r="N4" s="142"/>
      <c r="O4" s="129" t="s">
        <v>41</v>
      </c>
      <c r="P4" s="129"/>
      <c r="Q4" s="129"/>
      <c r="R4" s="71"/>
      <c r="S4" s="71"/>
      <c r="T4" s="27"/>
      <c r="U4" s="27"/>
      <c r="V4" s="27"/>
      <c r="W4" s="27"/>
      <c r="X4" s="27"/>
      <c r="Y4" s="27"/>
      <c r="Z4" s="27"/>
      <c r="AA4" s="29"/>
      <c r="AB4" s="28"/>
    </row>
    <row r="5" spans="1:28" ht="51.75" customHeight="1" x14ac:dyDescent="0.25">
      <c r="A5" s="52" t="s">
        <v>5</v>
      </c>
      <c r="B5" s="53" t="s">
        <v>36</v>
      </c>
      <c r="C5" s="53" t="s">
        <v>35</v>
      </c>
      <c r="D5" s="53" t="s">
        <v>37</v>
      </c>
      <c r="E5" s="53" t="s">
        <v>38</v>
      </c>
      <c r="F5" s="55" t="s">
        <v>16</v>
      </c>
      <c r="G5" s="56" t="s">
        <v>74</v>
      </c>
      <c r="H5" s="59" t="s">
        <v>33</v>
      </c>
      <c r="I5" s="60" t="s">
        <v>34</v>
      </c>
      <c r="J5" s="60" t="s">
        <v>46</v>
      </c>
      <c r="K5" s="102" t="s">
        <v>30</v>
      </c>
      <c r="L5" s="102" t="s">
        <v>31</v>
      </c>
      <c r="M5" s="102" t="s">
        <v>32</v>
      </c>
      <c r="N5" s="103" t="s">
        <v>44</v>
      </c>
      <c r="O5" s="51" t="s">
        <v>33</v>
      </c>
      <c r="P5" s="51" t="s">
        <v>10</v>
      </c>
      <c r="Q5" s="51" t="s">
        <v>39</v>
      </c>
      <c r="R5" s="50" t="s">
        <v>40</v>
      </c>
      <c r="S5" s="45" t="s">
        <v>6</v>
      </c>
      <c r="T5" s="3"/>
      <c r="U5" s="109" t="s">
        <v>8</v>
      </c>
      <c r="V5" s="109"/>
      <c r="W5" s="109"/>
      <c r="X5" s="109"/>
      <c r="Z5" s="109" t="s">
        <v>9</v>
      </c>
      <c r="AA5" s="109"/>
      <c r="AB5" s="109"/>
    </row>
    <row r="6" spans="1:28" ht="49.15" customHeight="1" x14ac:dyDescent="0.25">
      <c r="A6" s="54">
        <v>1</v>
      </c>
      <c r="B6" s="54">
        <v>6</v>
      </c>
      <c r="C6" s="54">
        <v>6</v>
      </c>
      <c r="D6" s="54">
        <v>2</v>
      </c>
      <c r="E6" s="54">
        <v>3</v>
      </c>
      <c r="F6" s="57">
        <v>42</v>
      </c>
      <c r="G6" s="58">
        <f>SUM(F6+Q6)</f>
        <v>42</v>
      </c>
      <c r="H6" s="61">
        <v>718</v>
      </c>
      <c r="I6" s="61">
        <v>0</v>
      </c>
      <c r="J6" s="61">
        <f t="shared" ref="J6:J35" si="0">SUM(H6+I6+O6)</f>
        <v>718</v>
      </c>
      <c r="K6" s="104">
        <v>690</v>
      </c>
      <c r="L6" s="104">
        <v>626</v>
      </c>
      <c r="M6" s="104">
        <v>0</v>
      </c>
      <c r="N6" s="105">
        <f>SUM(K6+L6+M6+P6)</f>
        <v>1316</v>
      </c>
      <c r="O6" s="30">
        <v>0</v>
      </c>
      <c r="P6" s="30">
        <v>0</v>
      </c>
      <c r="Q6" s="30">
        <v>0</v>
      </c>
      <c r="R6" s="12">
        <f>SUM(B6+C6)</f>
        <v>12</v>
      </c>
      <c r="S6" s="12">
        <f>SUM(X20-J6)</f>
        <v>30815</v>
      </c>
      <c r="U6" s="5" t="s">
        <v>0</v>
      </c>
      <c r="V6" s="5" t="s">
        <v>1</v>
      </c>
      <c r="W6" s="5" t="s">
        <v>11</v>
      </c>
      <c r="X6" s="7" t="s">
        <v>3</v>
      </c>
      <c r="Z6" s="6" t="s">
        <v>0</v>
      </c>
      <c r="AA6" s="5" t="s">
        <v>12</v>
      </c>
      <c r="AB6" s="5" t="s">
        <v>11</v>
      </c>
    </row>
    <row r="7" spans="1:28" ht="19.899999999999999" customHeight="1" x14ac:dyDescent="0.25">
      <c r="A7" s="54">
        <v>2</v>
      </c>
      <c r="B7" s="54">
        <v>7</v>
      </c>
      <c r="C7" s="54">
        <v>3</v>
      </c>
      <c r="D7" s="54">
        <v>2</v>
      </c>
      <c r="E7" s="54">
        <v>2</v>
      </c>
      <c r="F7" s="57">
        <v>49</v>
      </c>
      <c r="G7" s="58">
        <f t="shared" ref="G7:G35" si="1">SUM(F7+Q7)</f>
        <v>49</v>
      </c>
      <c r="H7" s="61">
        <v>145</v>
      </c>
      <c r="I7" s="61">
        <v>240</v>
      </c>
      <c r="J7" s="61">
        <f t="shared" si="0"/>
        <v>385</v>
      </c>
      <c r="K7" s="104">
        <v>944</v>
      </c>
      <c r="L7" s="104">
        <v>412</v>
      </c>
      <c r="M7" s="104">
        <v>0</v>
      </c>
      <c r="N7" s="105">
        <f t="shared" ref="N7:N35" si="2">SUM(K7+L7+M7+P7)</f>
        <v>1356</v>
      </c>
      <c r="O7" s="30">
        <v>0</v>
      </c>
      <c r="P7" s="30">
        <v>0</v>
      </c>
      <c r="Q7" s="30">
        <v>0</v>
      </c>
      <c r="R7" s="12">
        <f t="shared" ref="R7:R35" si="3">SUM(B7+C7)</f>
        <v>10</v>
      </c>
      <c r="S7" s="12">
        <f>SUM(S6-J7)</f>
        <v>30430</v>
      </c>
      <c r="U7" s="123" t="s">
        <v>21</v>
      </c>
      <c r="V7" s="124"/>
      <c r="W7" s="125"/>
      <c r="X7" s="12">
        <v>6523</v>
      </c>
      <c r="Z7" s="1"/>
      <c r="AA7" s="12"/>
      <c r="AB7" s="21"/>
    </row>
    <row r="8" spans="1:28" ht="19.899999999999999" customHeight="1" x14ac:dyDescent="0.25">
      <c r="A8" s="54">
        <v>3</v>
      </c>
      <c r="B8" s="54">
        <v>8</v>
      </c>
      <c r="C8" s="54">
        <v>2</v>
      </c>
      <c r="D8" s="54">
        <v>2</v>
      </c>
      <c r="E8" s="54">
        <v>2</v>
      </c>
      <c r="F8" s="57">
        <v>52</v>
      </c>
      <c r="G8" s="58">
        <f t="shared" si="1"/>
        <v>52</v>
      </c>
      <c r="H8" s="61">
        <v>210</v>
      </c>
      <c r="I8" s="61">
        <v>264</v>
      </c>
      <c r="J8" s="61">
        <f t="shared" si="0"/>
        <v>474</v>
      </c>
      <c r="K8" s="104">
        <v>634</v>
      </c>
      <c r="L8" s="104">
        <v>0</v>
      </c>
      <c r="M8" s="104">
        <v>0</v>
      </c>
      <c r="N8" s="105">
        <f t="shared" si="2"/>
        <v>634</v>
      </c>
      <c r="O8" s="30">
        <v>0</v>
      </c>
      <c r="P8" s="30">
        <v>0</v>
      </c>
      <c r="Q8" s="30">
        <v>0</v>
      </c>
      <c r="R8" s="12">
        <f t="shared" si="3"/>
        <v>10</v>
      </c>
      <c r="S8" s="12">
        <f>SUM(S7-J8)</f>
        <v>29956</v>
      </c>
      <c r="U8" s="1">
        <v>45231</v>
      </c>
      <c r="V8" s="14">
        <v>16</v>
      </c>
      <c r="W8" s="14">
        <v>16</v>
      </c>
      <c r="X8" s="12">
        <v>2070</v>
      </c>
      <c r="Z8" s="11"/>
      <c r="AA8" s="12"/>
      <c r="AB8" s="21"/>
    </row>
    <row r="9" spans="1:28" ht="19.899999999999999" customHeight="1" x14ac:dyDescent="0.25">
      <c r="A9" s="54">
        <v>4</v>
      </c>
      <c r="B9" s="54">
        <v>8</v>
      </c>
      <c r="C9" s="54">
        <v>1</v>
      </c>
      <c r="D9" s="54">
        <v>2</v>
      </c>
      <c r="E9" s="54">
        <v>1</v>
      </c>
      <c r="F9" s="57">
        <v>30</v>
      </c>
      <c r="G9" s="58">
        <f t="shared" si="1"/>
        <v>30</v>
      </c>
      <c r="H9" s="61">
        <v>0</v>
      </c>
      <c r="I9" s="61">
        <v>280</v>
      </c>
      <c r="J9" s="61">
        <f t="shared" si="0"/>
        <v>280</v>
      </c>
      <c r="K9" s="104">
        <v>718</v>
      </c>
      <c r="L9" s="104">
        <v>677</v>
      </c>
      <c r="M9" s="104">
        <v>0</v>
      </c>
      <c r="N9" s="105">
        <f t="shared" si="2"/>
        <v>1395</v>
      </c>
      <c r="O9" s="30">
        <v>0</v>
      </c>
      <c r="P9" s="30">
        <v>0</v>
      </c>
      <c r="Q9" s="30">
        <v>0</v>
      </c>
      <c r="R9" s="12">
        <f t="shared" si="3"/>
        <v>9</v>
      </c>
      <c r="S9" s="12">
        <f>SUM(S8-J9)</f>
        <v>29676</v>
      </c>
      <c r="U9" s="11">
        <v>45231</v>
      </c>
      <c r="V9" s="14">
        <v>15</v>
      </c>
      <c r="W9" s="14">
        <v>15</v>
      </c>
      <c r="X9" s="12">
        <v>2110</v>
      </c>
      <c r="Z9" s="11"/>
      <c r="AA9" s="12"/>
      <c r="AB9" s="21"/>
    </row>
    <row r="10" spans="1:28" ht="19.899999999999999" customHeight="1" x14ac:dyDescent="0.25">
      <c r="A10" s="54">
        <v>5</v>
      </c>
      <c r="B10" s="54">
        <v>7</v>
      </c>
      <c r="C10" s="54">
        <v>2</v>
      </c>
      <c r="D10" s="54">
        <v>1</v>
      </c>
      <c r="E10" s="54">
        <v>3</v>
      </c>
      <c r="F10" s="57">
        <v>50</v>
      </c>
      <c r="G10" s="58">
        <f t="shared" si="1"/>
        <v>50</v>
      </c>
      <c r="H10" s="61">
        <v>336</v>
      </c>
      <c r="I10" s="61">
        <v>304</v>
      </c>
      <c r="J10" s="61">
        <f t="shared" si="0"/>
        <v>640</v>
      </c>
      <c r="K10" s="104">
        <v>370</v>
      </c>
      <c r="L10" s="104">
        <v>446</v>
      </c>
      <c r="M10" s="104">
        <v>0</v>
      </c>
      <c r="N10" s="105">
        <f t="shared" si="2"/>
        <v>816</v>
      </c>
      <c r="O10" s="30">
        <v>0</v>
      </c>
      <c r="P10" s="30">
        <v>0</v>
      </c>
      <c r="Q10" s="30">
        <v>0</v>
      </c>
      <c r="R10" s="12">
        <f t="shared" si="3"/>
        <v>9</v>
      </c>
      <c r="S10" s="12">
        <f>SUM(S9-J10)</f>
        <v>29036</v>
      </c>
      <c r="U10" s="11">
        <v>45238</v>
      </c>
      <c r="V10" s="14">
        <v>22</v>
      </c>
      <c r="W10" s="14">
        <v>22</v>
      </c>
      <c r="X10" s="12">
        <v>2810</v>
      </c>
      <c r="Z10" s="11"/>
      <c r="AA10" s="12"/>
      <c r="AB10" s="14"/>
    </row>
    <row r="11" spans="1:28" ht="19.899999999999999" customHeight="1" x14ac:dyDescent="0.25">
      <c r="A11" s="54">
        <v>6</v>
      </c>
      <c r="B11" s="54">
        <v>6</v>
      </c>
      <c r="C11" s="54">
        <v>1</v>
      </c>
      <c r="D11" s="54">
        <v>0</v>
      </c>
      <c r="E11" s="54">
        <v>3</v>
      </c>
      <c r="F11" s="57">
        <v>0</v>
      </c>
      <c r="G11" s="58">
        <f t="shared" si="1"/>
        <v>0</v>
      </c>
      <c r="H11" s="61">
        <v>352</v>
      </c>
      <c r="I11" s="61">
        <v>320</v>
      </c>
      <c r="J11" s="61">
        <f t="shared" si="0"/>
        <v>672</v>
      </c>
      <c r="K11" s="104">
        <v>355</v>
      </c>
      <c r="L11" s="104">
        <v>470</v>
      </c>
      <c r="M11" s="104">
        <v>0</v>
      </c>
      <c r="N11" s="105">
        <f t="shared" si="2"/>
        <v>825</v>
      </c>
      <c r="O11" s="30">
        <v>0</v>
      </c>
      <c r="P11" s="30">
        <v>0</v>
      </c>
      <c r="Q11" s="30">
        <v>0</v>
      </c>
      <c r="R11" s="12">
        <f t="shared" si="3"/>
        <v>7</v>
      </c>
      <c r="S11" s="12">
        <f t="shared" ref="S11:S35" si="4">SUM(S10-J11)</f>
        <v>28364</v>
      </c>
      <c r="U11" s="1">
        <v>45240</v>
      </c>
      <c r="V11" s="14">
        <v>23</v>
      </c>
      <c r="W11" s="14">
        <v>23</v>
      </c>
      <c r="X11" s="12">
        <v>3050</v>
      </c>
      <c r="Z11" s="11"/>
      <c r="AA11" s="12"/>
      <c r="AB11" s="14"/>
    </row>
    <row r="12" spans="1:28" ht="19.899999999999999" customHeight="1" x14ac:dyDescent="0.25">
      <c r="A12" s="54">
        <v>7</v>
      </c>
      <c r="B12" s="54">
        <v>7</v>
      </c>
      <c r="C12" s="54">
        <v>1</v>
      </c>
      <c r="D12" s="54">
        <v>2</v>
      </c>
      <c r="E12" s="54">
        <v>4</v>
      </c>
      <c r="F12" s="57">
        <v>69</v>
      </c>
      <c r="G12" s="58">
        <f t="shared" si="1"/>
        <v>69</v>
      </c>
      <c r="H12" s="61">
        <v>488</v>
      </c>
      <c r="I12" s="61">
        <v>320</v>
      </c>
      <c r="J12" s="61">
        <f t="shared" si="0"/>
        <v>808</v>
      </c>
      <c r="K12" s="104">
        <v>386</v>
      </c>
      <c r="L12" s="104">
        <v>404</v>
      </c>
      <c r="M12" s="104">
        <v>0</v>
      </c>
      <c r="N12" s="105">
        <f t="shared" si="2"/>
        <v>790</v>
      </c>
      <c r="O12" s="30">
        <v>0</v>
      </c>
      <c r="P12" s="30">
        <v>0</v>
      </c>
      <c r="Q12" s="30">
        <v>0</v>
      </c>
      <c r="R12" s="12">
        <f t="shared" si="3"/>
        <v>8</v>
      </c>
      <c r="S12" s="12">
        <f t="shared" si="4"/>
        <v>27556</v>
      </c>
      <c r="U12" s="11">
        <v>45240</v>
      </c>
      <c r="V12" s="14">
        <v>19</v>
      </c>
      <c r="W12" s="14">
        <v>19</v>
      </c>
      <c r="X12" s="12">
        <v>2180</v>
      </c>
      <c r="Z12" s="19" t="s">
        <v>2</v>
      </c>
      <c r="AA12" s="32">
        <f>SUM(AA7:AA11)</f>
        <v>0</v>
      </c>
      <c r="AB12" s="33">
        <f>SUM(AB7:AB11)</f>
        <v>0</v>
      </c>
    </row>
    <row r="13" spans="1:28" ht="19.899999999999999" customHeight="1" x14ac:dyDescent="0.25">
      <c r="A13" s="54">
        <v>8</v>
      </c>
      <c r="B13" s="54">
        <v>9</v>
      </c>
      <c r="C13" s="54">
        <v>0</v>
      </c>
      <c r="D13" s="54">
        <v>1</v>
      </c>
      <c r="E13" s="54">
        <v>3</v>
      </c>
      <c r="F13" s="57">
        <v>10</v>
      </c>
      <c r="G13" s="58">
        <f t="shared" si="1"/>
        <v>10</v>
      </c>
      <c r="H13" s="61">
        <v>98</v>
      </c>
      <c r="I13" s="61">
        <v>320</v>
      </c>
      <c r="J13" s="61">
        <f t="shared" si="0"/>
        <v>418</v>
      </c>
      <c r="K13" s="104">
        <v>410</v>
      </c>
      <c r="L13" s="104">
        <v>608</v>
      </c>
      <c r="M13" s="104">
        <v>0</v>
      </c>
      <c r="N13" s="105">
        <f t="shared" si="2"/>
        <v>1018</v>
      </c>
      <c r="O13" s="30">
        <v>0</v>
      </c>
      <c r="P13" s="30">
        <v>0</v>
      </c>
      <c r="Q13" s="30">
        <v>0</v>
      </c>
      <c r="R13" s="12">
        <f t="shared" si="3"/>
        <v>9</v>
      </c>
      <c r="S13" s="12">
        <f t="shared" si="4"/>
        <v>27138</v>
      </c>
      <c r="U13" s="1">
        <v>45243</v>
      </c>
      <c r="V13" s="12">
        <v>14</v>
      </c>
      <c r="W13" s="12">
        <v>14</v>
      </c>
      <c r="X13" s="21">
        <v>2420</v>
      </c>
    </row>
    <row r="14" spans="1:28" ht="19.899999999999999" customHeight="1" x14ac:dyDescent="0.25">
      <c r="A14" s="54">
        <v>9</v>
      </c>
      <c r="B14" s="54">
        <v>9</v>
      </c>
      <c r="C14" s="54">
        <v>0</v>
      </c>
      <c r="D14" s="54">
        <v>2</v>
      </c>
      <c r="E14" s="54">
        <v>3</v>
      </c>
      <c r="F14" s="57">
        <v>112</v>
      </c>
      <c r="G14" s="58">
        <f t="shared" si="1"/>
        <v>112</v>
      </c>
      <c r="H14" s="61">
        <v>220</v>
      </c>
      <c r="I14" s="61">
        <v>320</v>
      </c>
      <c r="J14" s="61">
        <f t="shared" si="0"/>
        <v>540</v>
      </c>
      <c r="K14" s="104">
        <v>368</v>
      </c>
      <c r="L14" s="104">
        <v>695</v>
      </c>
      <c r="M14" s="104">
        <v>160</v>
      </c>
      <c r="N14" s="105">
        <f t="shared" si="2"/>
        <v>1223</v>
      </c>
      <c r="O14" s="30">
        <v>0</v>
      </c>
      <c r="P14" s="30">
        <v>0</v>
      </c>
      <c r="Q14" s="30">
        <v>0</v>
      </c>
      <c r="R14" s="12">
        <f t="shared" si="3"/>
        <v>9</v>
      </c>
      <c r="S14" s="12">
        <f t="shared" si="4"/>
        <v>26598</v>
      </c>
      <c r="U14" s="11">
        <v>45243</v>
      </c>
      <c r="V14" s="12">
        <v>13</v>
      </c>
      <c r="W14" s="12">
        <v>13</v>
      </c>
      <c r="X14" s="21">
        <v>1690</v>
      </c>
    </row>
    <row r="15" spans="1:28" ht="19.899999999999999" customHeight="1" x14ac:dyDescent="0.25">
      <c r="A15" s="54">
        <v>10</v>
      </c>
      <c r="B15" s="54">
        <v>10</v>
      </c>
      <c r="C15" s="54">
        <v>1</v>
      </c>
      <c r="D15" s="54">
        <v>0</v>
      </c>
      <c r="E15" s="54">
        <v>3</v>
      </c>
      <c r="F15" s="57">
        <v>0</v>
      </c>
      <c r="G15" s="58">
        <f t="shared" si="1"/>
        <v>0</v>
      </c>
      <c r="H15" s="61">
        <v>321</v>
      </c>
      <c r="I15" s="61">
        <v>168</v>
      </c>
      <c r="J15" s="61">
        <f t="shared" si="0"/>
        <v>489</v>
      </c>
      <c r="K15" s="104">
        <v>383</v>
      </c>
      <c r="L15" s="104">
        <v>829</v>
      </c>
      <c r="M15" s="104">
        <v>280</v>
      </c>
      <c r="N15" s="105">
        <f t="shared" si="2"/>
        <v>1492</v>
      </c>
      <c r="O15" s="30">
        <v>0</v>
      </c>
      <c r="P15" s="30">
        <v>0</v>
      </c>
      <c r="Q15" s="30">
        <v>0</v>
      </c>
      <c r="R15" s="12">
        <f t="shared" si="3"/>
        <v>11</v>
      </c>
      <c r="S15" s="12">
        <f t="shared" si="4"/>
        <v>26109</v>
      </c>
      <c r="U15" s="11">
        <v>45246</v>
      </c>
      <c r="V15" s="12">
        <v>17</v>
      </c>
      <c r="W15" s="12">
        <v>17</v>
      </c>
      <c r="X15" s="21">
        <v>2340</v>
      </c>
    </row>
    <row r="16" spans="1:28" ht="19.899999999999999" customHeight="1" x14ac:dyDescent="0.25">
      <c r="A16" s="54">
        <v>11</v>
      </c>
      <c r="B16" s="54">
        <v>10</v>
      </c>
      <c r="C16" s="54">
        <v>0</v>
      </c>
      <c r="D16" s="54">
        <v>3</v>
      </c>
      <c r="E16" s="54">
        <v>2</v>
      </c>
      <c r="F16" s="57">
        <v>220</v>
      </c>
      <c r="G16" s="58">
        <f t="shared" si="1"/>
        <v>300</v>
      </c>
      <c r="H16" s="61">
        <v>264</v>
      </c>
      <c r="I16" s="61">
        <v>0</v>
      </c>
      <c r="J16" s="61">
        <f t="shared" si="0"/>
        <v>264</v>
      </c>
      <c r="K16" s="104">
        <v>488</v>
      </c>
      <c r="L16" s="104">
        <v>971</v>
      </c>
      <c r="M16" s="104">
        <v>400</v>
      </c>
      <c r="N16" s="105">
        <f t="shared" si="2"/>
        <v>1859</v>
      </c>
      <c r="O16" s="30">
        <v>0</v>
      </c>
      <c r="P16" s="30">
        <v>0</v>
      </c>
      <c r="Q16" s="30">
        <v>80</v>
      </c>
      <c r="R16" s="12">
        <f t="shared" si="3"/>
        <v>10</v>
      </c>
      <c r="S16" s="12">
        <f t="shared" si="4"/>
        <v>25845</v>
      </c>
      <c r="U16" s="1">
        <v>45252</v>
      </c>
      <c r="V16" s="21">
        <v>15</v>
      </c>
      <c r="W16" s="21">
        <v>15</v>
      </c>
      <c r="X16" s="12">
        <v>2130</v>
      </c>
    </row>
    <row r="17" spans="1:31" ht="19.899999999999999" customHeight="1" x14ac:dyDescent="0.25">
      <c r="A17" s="54">
        <v>12</v>
      </c>
      <c r="B17" s="54">
        <v>10</v>
      </c>
      <c r="C17" s="54">
        <v>0</v>
      </c>
      <c r="D17" s="54">
        <v>2</v>
      </c>
      <c r="E17" s="54">
        <v>2</v>
      </c>
      <c r="F17" s="57">
        <v>120</v>
      </c>
      <c r="G17" s="58">
        <f t="shared" si="1"/>
        <v>120</v>
      </c>
      <c r="H17" s="61">
        <v>396</v>
      </c>
      <c r="I17" s="61">
        <v>0</v>
      </c>
      <c r="J17" s="61">
        <f t="shared" si="0"/>
        <v>396</v>
      </c>
      <c r="K17" s="104">
        <v>528</v>
      </c>
      <c r="L17" s="104">
        <v>1010</v>
      </c>
      <c r="M17" s="104">
        <v>400</v>
      </c>
      <c r="N17" s="105">
        <f t="shared" si="2"/>
        <v>1938</v>
      </c>
      <c r="O17" s="30">
        <v>0</v>
      </c>
      <c r="P17" s="30">
        <v>0</v>
      </c>
      <c r="Q17" s="30">
        <v>0</v>
      </c>
      <c r="R17" s="12">
        <f t="shared" si="3"/>
        <v>10</v>
      </c>
      <c r="S17" s="12">
        <f t="shared" si="4"/>
        <v>25449</v>
      </c>
      <c r="U17" s="11">
        <v>45253</v>
      </c>
      <c r="V17" s="21">
        <v>14</v>
      </c>
      <c r="W17" s="21">
        <v>14</v>
      </c>
      <c r="X17" s="12">
        <v>2060</v>
      </c>
    </row>
    <row r="18" spans="1:31" ht="19.899999999999999" customHeight="1" x14ac:dyDescent="0.25">
      <c r="A18" s="54">
        <v>13</v>
      </c>
      <c r="B18" s="54">
        <v>12</v>
      </c>
      <c r="C18" s="54">
        <v>3</v>
      </c>
      <c r="D18" s="54">
        <v>2</v>
      </c>
      <c r="E18" s="54">
        <v>2</v>
      </c>
      <c r="F18" s="57">
        <v>185</v>
      </c>
      <c r="G18" s="58">
        <f t="shared" si="1"/>
        <v>185</v>
      </c>
      <c r="H18" s="61">
        <v>168</v>
      </c>
      <c r="I18" s="61">
        <v>320</v>
      </c>
      <c r="J18" s="61">
        <f t="shared" si="0"/>
        <v>488</v>
      </c>
      <c r="K18" s="104">
        <v>663</v>
      </c>
      <c r="L18" s="104">
        <v>1112</v>
      </c>
      <c r="M18" s="104">
        <v>400</v>
      </c>
      <c r="N18" s="105">
        <f t="shared" si="2"/>
        <v>2175</v>
      </c>
      <c r="O18" s="30">
        <v>0</v>
      </c>
      <c r="P18" s="30">
        <v>0</v>
      </c>
      <c r="Q18" s="30">
        <v>0</v>
      </c>
      <c r="R18" s="12">
        <f t="shared" si="3"/>
        <v>15</v>
      </c>
      <c r="S18" s="12">
        <f t="shared" si="4"/>
        <v>24961</v>
      </c>
      <c r="U18" s="11">
        <v>45259</v>
      </c>
      <c r="V18" s="14">
        <v>14</v>
      </c>
      <c r="W18" s="14">
        <v>14</v>
      </c>
      <c r="X18" s="21">
        <v>2150</v>
      </c>
    </row>
    <row r="19" spans="1:31" ht="19.899999999999999" customHeight="1" x14ac:dyDescent="0.25">
      <c r="A19" s="54">
        <v>14</v>
      </c>
      <c r="B19" s="54">
        <v>11</v>
      </c>
      <c r="C19" s="54">
        <v>2</v>
      </c>
      <c r="D19" s="54">
        <v>1</v>
      </c>
      <c r="E19" s="54">
        <v>3</v>
      </c>
      <c r="F19" s="57">
        <v>135</v>
      </c>
      <c r="G19" s="58">
        <f t="shared" si="1"/>
        <v>135</v>
      </c>
      <c r="H19" s="61">
        <v>465</v>
      </c>
      <c r="I19" s="61">
        <v>80</v>
      </c>
      <c r="J19" s="61">
        <f t="shared" si="0"/>
        <v>545</v>
      </c>
      <c r="K19" s="104">
        <v>881</v>
      </c>
      <c r="L19" s="104">
        <v>608</v>
      </c>
      <c r="M19" s="104">
        <v>80</v>
      </c>
      <c r="N19" s="105">
        <f t="shared" si="2"/>
        <v>1569</v>
      </c>
      <c r="O19" s="30">
        <v>0</v>
      </c>
      <c r="P19" s="30">
        <v>0</v>
      </c>
      <c r="Q19" s="30">
        <v>0</v>
      </c>
      <c r="R19" s="12">
        <f t="shared" si="3"/>
        <v>13</v>
      </c>
      <c r="S19" s="12">
        <f t="shared" si="4"/>
        <v>24416</v>
      </c>
      <c r="U19" s="11"/>
      <c r="V19" s="90"/>
      <c r="W19" s="14"/>
      <c r="X19" s="21"/>
    </row>
    <row r="20" spans="1:31" ht="19.899999999999999" customHeight="1" x14ac:dyDescent="0.25">
      <c r="A20" s="54">
        <v>15</v>
      </c>
      <c r="B20" s="54">
        <v>9</v>
      </c>
      <c r="C20" s="54">
        <v>3</v>
      </c>
      <c r="D20" s="54">
        <v>2</v>
      </c>
      <c r="E20" s="54">
        <v>3</v>
      </c>
      <c r="F20" s="57">
        <v>65</v>
      </c>
      <c r="G20" s="58">
        <f t="shared" si="1"/>
        <v>65</v>
      </c>
      <c r="H20" s="61">
        <v>1072</v>
      </c>
      <c r="I20" s="61">
        <v>0</v>
      </c>
      <c r="J20" s="61">
        <f t="shared" si="0"/>
        <v>1072</v>
      </c>
      <c r="K20" s="104">
        <v>524</v>
      </c>
      <c r="L20" s="104">
        <v>503</v>
      </c>
      <c r="M20" s="104">
        <v>0</v>
      </c>
      <c r="N20" s="105">
        <f t="shared" si="2"/>
        <v>1027</v>
      </c>
      <c r="O20" s="30">
        <v>0</v>
      </c>
      <c r="P20" s="30">
        <v>0</v>
      </c>
      <c r="Q20" s="30">
        <v>0</v>
      </c>
      <c r="R20" s="12">
        <f t="shared" si="3"/>
        <v>12</v>
      </c>
      <c r="S20" s="12">
        <f t="shared" si="4"/>
        <v>23344</v>
      </c>
      <c r="U20" s="115" t="s">
        <v>2</v>
      </c>
      <c r="V20" s="116"/>
      <c r="W20" s="36"/>
      <c r="X20" s="30">
        <f>SUM(X7:X19)</f>
        <v>31533</v>
      </c>
    </row>
    <row r="21" spans="1:31" ht="19.899999999999999" customHeight="1" x14ac:dyDescent="0.25">
      <c r="A21" s="54">
        <v>16</v>
      </c>
      <c r="B21" s="54">
        <v>9</v>
      </c>
      <c r="C21" s="54">
        <v>3</v>
      </c>
      <c r="D21" s="54">
        <v>2</v>
      </c>
      <c r="E21" s="54">
        <v>5</v>
      </c>
      <c r="F21" s="57">
        <v>118</v>
      </c>
      <c r="G21" s="58">
        <f t="shared" si="1"/>
        <v>118</v>
      </c>
      <c r="H21" s="61">
        <v>1100</v>
      </c>
      <c r="I21" s="61">
        <v>0</v>
      </c>
      <c r="J21" s="61">
        <f t="shared" si="0"/>
        <v>1100</v>
      </c>
      <c r="K21" s="104">
        <v>440</v>
      </c>
      <c r="L21" s="104">
        <v>784</v>
      </c>
      <c r="M21" s="104">
        <v>0</v>
      </c>
      <c r="N21" s="105">
        <f t="shared" si="2"/>
        <v>1224</v>
      </c>
      <c r="O21" s="30">
        <v>0</v>
      </c>
      <c r="P21" s="30">
        <v>0</v>
      </c>
      <c r="Q21" s="30">
        <v>0</v>
      </c>
      <c r="R21" s="12">
        <f t="shared" si="3"/>
        <v>12</v>
      </c>
      <c r="S21" s="12">
        <f t="shared" si="4"/>
        <v>22244</v>
      </c>
      <c r="U21" s="120" t="s">
        <v>69</v>
      </c>
      <c r="V21" s="121"/>
      <c r="W21" s="37"/>
      <c r="X21" s="20"/>
      <c r="Y21" s="91"/>
    </row>
    <row r="22" spans="1:31" ht="19.899999999999999" customHeight="1" x14ac:dyDescent="0.25">
      <c r="A22" s="54">
        <v>17</v>
      </c>
      <c r="B22" s="54">
        <v>10</v>
      </c>
      <c r="C22" s="54">
        <v>1</v>
      </c>
      <c r="D22" s="54">
        <v>4</v>
      </c>
      <c r="E22" s="54">
        <v>6</v>
      </c>
      <c r="F22" s="57">
        <v>111</v>
      </c>
      <c r="G22" s="58">
        <f t="shared" si="1"/>
        <v>111</v>
      </c>
      <c r="H22" s="61">
        <v>1030</v>
      </c>
      <c r="I22" s="61">
        <v>0</v>
      </c>
      <c r="J22" s="61">
        <f>SUM(H22+I22+O22)</f>
        <v>1030</v>
      </c>
      <c r="K22" s="104">
        <v>420</v>
      </c>
      <c r="L22" s="104">
        <v>757</v>
      </c>
      <c r="M22" s="104">
        <v>0</v>
      </c>
      <c r="N22" s="105">
        <f t="shared" si="2"/>
        <v>1177</v>
      </c>
      <c r="O22" s="30">
        <v>0</v>
      </c>
      <c r="P22" s="30">
        <v>0</v>
      </c>
      <c r="Q22" s="30">
        <v>0</v>
      </c>
      <c r="R22" s="12">
        <f t="shared" si="3"/>
        <v>11</v>
      </c>
      <c r="S22" s="12">
        <f t="shared" si="4"/>
        <v>21214</v>
      </c>
      <c r="U22" s="107" t="s">
        <v>2</v>
      </c>
      <c r="V22" s="108"/>
      <c r="W22" s="35"/>
      <c r="X22" s="31">
        <f>SUM(X20+X21)</f>
        <v>31533</v>
      </c>
      <c r="AA22" s="8"/>
      <c r="AB22" s="16"/>
      <c r="AD22" s="15"/>
      <c r="AE22" s="15"/>
    </row>
    <row r="23" spans="1:31" ht="19.899999999999999" customHeight="1" x14ac:dyDescent="0.25">
      <c r="A23" s="54">
        <v>18</v>
      </c>
      <c r="B23" s="54">
        <v>9</v>
      </c>
      <c r="C23" s="54">
        <v>2</v>
      </c>
      <c r="D23" s="54">
        <v>2</v>
      </c>
      <c r="E23" s="54">
        <v>5</v>
      </c>
      <c r="F23" s="57">
        <v>80</v>
      </c>
      <c r="G23" s="58">
        <f t="shared" si="1"/>
        <v>80</v>
      </c>
      <c r="H23" s="61">
        <v>952</v>
      </c>
      <c r="I23" s="61">
        <v>0</v>
      </c>
      <c r="J23" s="61">
        <f t="shared" si="0"/>
        <v>952</v>
      </c>
      <c r="K23" s="104">
        <v>580</v>
      </c>
      <c r="L23" s="104">
        <v>792</v>
      </c>
      <c r="M23" s="104">
        <v>0</v>
      </c>
      <c r="N23" s="105">
        <f t="shared" si="2"/>
        <v>1372</v>
      </c>
      <c r="O23" s="30">
        <v>0</v>
      </c>
      <c r="P23" s="30">
        <v>0</v>
      </c>
      <c r="Q23" s="30">
        <v>0</v>
      </c>
      <c r="R23" s="12">
        <f t="shared" si="3"/>
        <v>11</v>
      </c>
      <c r="S23" s="12">
        <f t="shared" si="4"/>
        <v>20262</v>
      </c>
      <c r="V23" s="16"/>
      <c r="W23" s="16"/>
      <c r="AA23" s="8"/>
      <c r="AD23" s="15"/>
    </row>
    <row r="24" spans="1:31" ht="19.899999999999999" customHeight="1" x14ac:dyDescent="0.25">
      <c r="A24" s="54">
        <v>19</v>
      </c>
      <c r="B24" s="54">
        <v>10</v>
      </c>
      <c r="C24" s="54">
        <v>1</v>
      </c>
      <c r="D24" s="54">
        <v>3</v>
      </c>
      <c r="E24" s="54">
        <v>4</v>
      </c>
      <c r="F24" s="57">
        <v>91</v>
      </c>
      <c r="G24" s="58">
        <f t="shared" si="1"/>
        <v>91</v>
      </c>
      <c r="H24" s="61">
        <v>627</v>
      </c>
      <c r="I24" s="61">
        <v>280</v>
      </c>
      <c r="J24" s="61">
        <f t="shared" si="0"/>
        <v>907</v>
      </c>
      <c r="K24" s="104">
        <v>695</v>
      </c>
      <c r="L24" s="104">
        <v>1027</v>
      </c>
      <c r="M24" s="104">
        <v>0</v>
      </c>
      <c r="N24" s="105">
        <f t="shared" si="2"/>
        <v>1722</v>
      </c>
      <c r="O24" s="30">
        <v>0</v>
      </c>
      <c r="P24" s="30">
        <v>0</v>
      </c>
      <c r="Q24" s="30">
        <v>0</v>
      </c>
      <c r="R24" s="12">
        <f t="shared" si="3"/>
        <v>11</v>
      </c>
      <c r="S24" s="12">
        <f t="shared" si="4"/>
        <v>19355</v>
      </c>
      <c r="V24" s="16"/>
      <c r="W24" s="16"/>
      <c r="X24" s="16"/>
      <c r="AA24" s="8"/>
      <c r="AD24" s="15"/>
      <c r="AE24" s="15"/>
    </row>
    <row r="25" spans="1:31" ht="34.5" customHeight="1" x14ac:dyDescent="0.25">
      <c r="A25" s="54">
        <v>20</v>
      </c>
      <c r="B25" s="54">
        <v>10</v>
      </c>
      <c r="C25" s="54">
        <v>1</v>
      </c>
      <c r="D25" s="54">
        <v>2</v>
      </c>
      <c r="E25" s="54">
        <v>4</v>
      </c>
      <c r="F25" s="57">
        <v>95</v>
      </c>
      <c r="G25" s="58">
        <f t="shared" si="1"/>
        <v>95</v>
      </c>
      <c r="H25" s="61">
        <v>639</v>
      </c>
      <c r="I25" s="61">
        <v>280</v>
      </c>
      <c r="J25" s="61">
        <f t="shared" si="0"/>
        <v>919</v>
      </c>
      <c r="K25" s="104">
        <v>760</v>
      </c>
      <c r="L25" s="104">
        <v>1210</v>
      </c>
      <c r="M25" s="104">
        <v>0</v>
      </c>
      <c r="N25" s="105">
        <f t="shared" si="2"/>
        <v>1970</v>
      </c>
      <c r="O25" s="30">
        <v>0</v>
      </c>
      <c r="P25" s="30">
        <v>0</v>
      </c>
      <c r="Q25" s="30">
        <v>0</v>
      </c>
      <c r="R25" s="12">
        <f t="shared" si="3"/>
        <v>11</v>
      </c>
      <c r="S25" s="12">
        <f t="shared" si="4"/>
        <v>18436</v>
      </c>
      <c r="U25" s="19" t="s">
        <v>22</v>
      </c>
      <c r="V25" s="43" t="s">
        <v>25</v>
      </c>
      <c r="W25" s="68" t="s">
        <v>11</v>
      </c>
      <c r="X25" s="43" t="s">
        <v>23</v>
      </c>
      <c r="Y25" s="64" t="s">
        <v>24</v>
      </c>
      <c r="Z25" s="65" t="s">
        <v>52</v>
      </c>
      <c r="AA25" s="65" t="s">
        <v>54</v>
      </c>
      <c r="AB25" s="40" t="s">
        <v>28</v>
      </c>
      <c r="AC25" s="19" t="s">
        <v>26</v>
      </c>
      <c r="AD25" s="42" t="s">
        <v>27</v>
      </c>
      <c r="AE25" s="15"/>
    </row>
    <row r="26" spans="1:31" ht="19.899999999999999" customHeight="1" x14ac:dyDescent="0.25">
      <c r="A26" s="54">
        <v>21</v>
      </c>
      <c r="B26" s="54">
        <v>12</v>
      </c>
      <c r="C26" s="54">
        <v>7</v>
      </c>
      <c r="D26" s="54">
        <v>4</v>
      </c>
      <c r="E26" s="54">
        <v>4</v>
      </c>
      <c r="F26" s="57">
        <v>174</v>
      </c>
      <c r="G26" s="58">
        <f t="shared" si="1"/>
        <v>174</v>
      </c>
      <c r="H26" s="61">
        <v>737</v>
      </c>
      <c r="I26" s="61">
        <v>0</v>
      </c>
      <c r="J26" s="61">
        <f t="shared" si="0"/>
        <v>737</v>
      </c>
      <c r="K26" s="104">
        <v>1267</v>
      </c>
      <c r="L26" s="104">
        <v>1237</v>
      </c>
      <c r="M26" s="104">
        <v>0</v>
      </c>
      <c r="N26" s="105">
        <f t="shared" si="2"/>
        <v>2504</v>
      </c>
      <c r="O26" s="30">
        <v>0</v>
      </c>
      <c r="P26" s="30">
        <v>0</v>
      </c>
      <c r="Q26" s="30">
        <v>0</v>
      </c>
      <c r="R26" s="12">
        <f t="shared" si="3"/>
        <v>19</v>
      </c>
      <c r="S26" s="12">
        <f t="shared" si="4"/>
        <v>17699</v>
      </c>
      <c r="U26" s="17">
        <v>45231</v>
      </c>
      <c r="V26" s="21">
        <v>3570</v>
      </c>
      <c r="W26" s="14">
        <v>16</v>
      </c>
      <c r="X26" s="21">
        <v>1200</v>
      </c>
      <c r="Y26" s="21">
        <v>300</v>
      </c>
      <c r="Z26" s="21">
        <v>1</v>
      </c>
      <c r="AA26" s="21">
        <f>W26-Z26</f>
        <v>15</v>
      </c>
      <c r="AB26" s="12">
        <f>SUM(X26+Y26)</f>
        <v>1500</v>
      </c>
      <c r="AC26" s="12">
        <f>SUM(V26-AB26)</f>
        <v>2070</v>
      </c>
      <c r="AD26" s="12">
        <f>SUM(AC26+Y26)</f>
        <v>2370</v>
      </c>
      <c r="AE26" s="15"/>
    </row>
    <row r="27" spans="1:31" ht="19.899999999999999" customHeight="1" x14ac:dyDescent="0.25">
      <c r="A27" s="54">
        <v>22</v>
      </c>
      <c r="B27" s="54">
        <v>12</v>
      </c>
      <c r="C27" s="54">
        <v>6</v>
      </c>
      <c r="D27" s="54">
        <v>4</v>
      </c>
      <c r="E27" s="54">
        <v>5</v>
      </c>
      <c r="F27" s="57">
        <v>239</v>
      </c>
      <c r="G27" s="58">
        <f t="shared" si="1"/>
        <v>239</v>
      </c>
      <c r="H27" s="61">
        <v>766</v>
      </c>
      <c r="I27" s="61">
        <v>288</v>
      </c>
      <c r="J27" s="61">
        <f t="shared" si="0"/>
        <v>1054</v>
      </c>
      <c r="K27" s="104">
        <v>1036</v>
      </c>
      <c r="L27" s="104">
        <v>927</v>
      </c>
      <c r="M27" s="104">
        <v>0</v>
      </c>
      <c r="N27" s="105">
        <f t="shared" si="2"/>
        <v>1963</v>
      </c>
      <c r="O27" s="30">
        <v>0</v>
      </c>
      <c r="P27" s="30">
        <v>0</v>
      </c>
      <c r="Q27" s="30">
        <v>0</v>
      </c>
      <c r="R27" s="12">
        <f t="shared" si="3"/>
        <v>18</v>
      </c>
      <c r="S27" s="12">
        <f t="shared" si="4"/>
        <v>16645</v>
      </c>
      <c r="U27" s="17">
        <v>45231</v>
      </c>
      <c r="V27" s="21">
        <v>2660</v>
      </c>
      <c r="W27" s="14">
        <v>15</v>
      </c>
      <c r="X27" s="21">
        <v>550</v>
      </c>
      <c r="Y27" s="21">
        <v>0</v>
      </c>
      <c r="Z27" s="21">
        <v>0</v>
      </c>
      <c r="AA27" s="21">
        <f>W27-Z27</f>
        <v>15</v>
      </c>
      <c r="AB27" s="12">
        <f t="shared" ref="AB27:AB36" si="5">SUM(X27+Y27)</f>
        <v>550</v>
      </c>
      <c r="AC27" s="12">
        <f>SUM(V27-AB27)</f>
        <v>2110</v>
      </c>
      <c r="AD27" s="12">
        <f>SUM(AC27+Y27)</f>
        <v>2110</v>
      </c>
      <c r="AE27" s="15"/>
    </row>
    <row r="28" spans="1:31" ht="19.899999999999999" customHeight="1" x14ac:dyDescent="0.25">
      <c r="A28" s="54">
        <v>23</v>
      </c>
      <c r="B28" s="54">
        <v>13</v>
      </c>
      <c r="C28" s="54">
        <v>1</v>
      </c>
      <c r="D28" s="54">
        <v>2</v>
      </c>
      <c r="E28" s="54">
        <v>7</v>
      </c>
      <c r="F28" s="57">
        <v>128</v>
      </c>
      <c r="G28" s="58">
        <f t="shared" si="1"/>
        <v>158</v>
      </c>
      <c r="H28" s="61">
        <v>832</v>
      </c>
      <c r="I28" s="61">
        <v>296</v>
      </c>
      <c r="J28" s="61">
        <f t="shared" si="0"/>
        <v>1128</v>
      </c>
      <c r="K28" s="104">
        <v>1002</v>
      </c>
      <c r="L28" s="104">
        <v>756</v>
      </c>
      <c r="M28" s="104">
        <v>0</v>
      </c>
      <c r="N28" s="105">
        <f t="shared" si="2"/>
        <v>1758</v>
      </c>
      <c r="O28" s="30">
        <v>0</v>
      </c>
      <c r="P28" s="30">
        <v>0</v>
      </c>
      <c r="Q28" s="30">
        <v>30</v>
      </c>
      <c r="R28" s="12">
        <f t="shared" si="3"/>
        <v>14</v>
      </c>
      <c r="S28" s="12">
        <f t="shared" si="4"/>
        <v>15517</v>
      </c>
      <c r="U28" s="17">
        <v>45238</v>
      </c>
      <c r="V28" s="21">
        <v>3990</v>
      </c>
      <c r="W28" s="14">
        <v>22</v>
      </c>
      <c r="X28" s="21">
        <v>1180</v>
      </c>
      <c r="Y28" s="21">
        <v>0</v>
      </c>
      <c r="Z28" s="21">
        <v>0</v>
      </c>
      <c r="AA28" s="21">
        <f t="shared" ref="AA28:AA36" si="6">W28-Z28</f>
        <v>22</v>
      </c>
      <c r="AB28" s="12">
        <f t="shared" si="5"/>
        <v>1180</v>
      </c>
      <c r="AC28" s="12">
        <f t="shared" ref="AC28:AC36" si="7">SUM(V28-AB28)</f>
        <v>2810</v>
      </c>
      <c r="AD28" s="12">
        <f t="shared" ref="AD28:AD36" si="8">SUM(AC28+Y28)</f>
        <v>2810</v>
      </c>
      <c r="AE28" s="15"/>
    </row>
    <row r="29" spans="1:31" ht="19.899999999999999" customHeight="1" x14ac:dyDescent="0.25">
      <c r="A29" s="54">
        <v>24</v>
      </c>
      <c r="B29" s="54">
        <v>11</v>
      </c>
      <c r="C29" s="54">
        <v>3</v>
      </c>
      <c r="D29" s="54">
        <v>3</v>
      </c>
      <c r="E29" s="54">
        <v>4</v>
      </c>
      <c r="F29" s="57">
        <v>101</v>
      </c>
      <c r="G29" s="58">
        <f t="shared" si="1"/>
        <v>101</v>
      </c>
      <c r="H29" s="61">
        <v>422</v>
      </c>
      <c r="I29" s="61">
        <v>304</v>
      </c>
      <c r="J29" s="61">
        <f t="shared" si="0"/>
        <v>726</v>
      </c>
      <c r="K29" s="104">
        <v>790</v>
      </c>
      <c r="L29" s="104">
        <v>1688</v>
      </c>
      <c r="M29" s="104">
        <v>0</v>
      </c>
      <c r="N29" s="105">
        <f t="shared" si="2"/>
        <v>2478</v>
      </c>
      <c r="O29" s="30">
        <v>0</v>
      </c>
      <c r="P29" s="30">
        <v>0</v>
      </c>
      <c r="Q29" s="30">
        <v>0</v>
      </c>
      <c r="R29" s="12">
        <f t="shared" si="3"/>
        <v>14</v>
      </c>
      <c r="S29" s="12">
        <f t="shared" si="4"/>
        <v>14791</v>
      </c>
      <c r="U29" s="17">
        <v>45240</v>
      </c>
      <c r="V29" s="21">
        <v>3850</v>
      </c>
      <c r="W29" s="14">
        <v>23</v>
      </c>
      <c r="X29" s="21">
        <v>800</v>
      </c>
      <c r="Y29" s="21">
        <v>0</v>
      </c>
      <c r="Z29" s="21">
        <v>0</v>
      </c>
      <c r="AA29" s="21">
        <f t="shared" si="6"/>
        <v>23</v>
      </c>
      <c r="AB29" s="12">
        <f t="shared" si="5"/>
        <v>800</v>
      </c>
      <c r="AC29" s="12">
        <f t="shared" si="7"/>
        <v>3050</v>
      </c>
      <c r="AD29" s="12">
        <f t="shared" si="8"/>
        <v>3050</v>
      </c>
    </row>
    <row r="30" spans="1:31" ht="19.899999999999999" customHeight="1" x14ac:dyDescent="0.25">
      <c r="A30" s="54">
        <v>25</v>
      </c>
      <c r="B30" s="54">
        <v>11</v>
      </c>
      <c r="C30" s="54">
        <v>1</v>
      </c>
      <c r="D30" s="54">
        <v>3</v>
      </c>
      <c r="E30" s="54">
        <v>4</v>
      </c>
      <c r="F30" s="57">
        <v>153</v>
      </c>
      <c r="G30" s="58">
        <f t="shared" si="1"/>
        <v>153</v>
      </c>
      <c r="H30" s="61">
        <v>458</v>
      </c>
      <c r="I30" s="61">
        <v>304</v>
      </c>
      <c r="J30" s="61">
        <f t="shared" si="0"/>
        <v>762</v>
      </c>
      <c r="K30" s="104">
        <v>400</v>
      </c>
      <c r="L30" s="104">
        <v>1629</v>
      </c>
      <c r="M30" s="104">
        <v>0</v>
      </c>
      <c r="N30" s="105">
        <f t="shared" si="2"/>
        <v>2029</v>
      </c>
      <c r="O30" s="30">
        <v>0</v>
      </c>
      <c r="P30" s="30">
        <v>0</v>
      </c>
      <c r="Q30" s="30">
        <v>0</v>
      </c>
      <c r="R30" s="12">
        <f t="shared" si="3"/>
        <v>12</v>
      </c>
      <c r="S30" s="12">
        <f t="shared" si="4"/>
        <v>14029</v>
      </c>
      <c r="U30" s="17">
        <v>45240</v>
      </c>
      <c r="V30" s="21">
        <v>3880</v>
      </c>
      <c r="W30" s="21">
        <v>19</v>
      </c>
      <c r="X30" s="21">
        <v>1700</v>
      </c>
      <c r="Y30" s="21">
        <v>0</v>
      </c>
      <c r="Z30" s="21">
        <v>0</v>
      </c>
      <c r="AA30" s="21">
        <f t="shared" si="6"/>
        <v>19</v>
      </c>
      <c r="AB30" s="12">
        <f t="shared" si="5"/>
        <v>1700</v>
      </c>
      <c r="AC30" s="12">
        <f t="shared" si="7"/>
        <v>2180</v>
      </c>
      <c r="AD30" s="12">
        <f t="shared" si="8"/>
        <v>2180</v>
      </c>
    </row>
    <row r="31" spans="1:31" ht="19.899999999999999" customHeight="1" x14ac:dyDescent="0.25">
      <c r="A31" s="54">
        <v>26</v>
      </c>
      <c r="B31" s="54">
        <v>13</v>
      </c>
      <c r="C31" s="54">
        <v>1</v>
      </c>
      <c r="D31" s="54">
        <v>5</v>
      </c>
      <c r="E31" s="54">
        <v>4</v>
      </c>
      <c r="F31" s="57">
        <v>284</v>
      </c>
      <c r="G31" s="58">
        <f t="shared" si="1"/>
        <v>284</v>
      </c>
      <c r="H31" s="61">
        <v>320</v>
      </c>
      <c r="I31" s="61">
        <v>506</v>
      </c>
      <c r="J31" s="61">
        <f t="shared" si="0"/>
        <v>826</v>
      </c>
      <c r="K31" s="104">
        <v>720</v>
      </c>
      <c r="L31" s="104">
        <v>12240</v>
      </c>
      <c r="M31" s="104">
        <v>0</v>
      </c>
      <c r="N31" s="105">
        <f t="shared" si="2"/>
        <v>12960</v>
      </c>
      <c r="O31" s="30">
        <v>0</v>
      </c>
      <c r="P31" s="30">
        <v>0</v>
      </c>
      <c r="Q31" s="30">
        <v>0</v>
      </c>
      <c r="R31" s="12">
        <f t="shared" si="3"/>
        <v>14</v>
      </c>
      <c r="S31" s="12">
        <f t="shared" si="4"/>
        <v>13203</v>
      </c>
      <c r="U31" s="17">
        <v>45243</v>
      </c>
      <c r="V31" s="21">
        <v>4570</v>
      </c>
      <c r="W31" s="21">
        <v>15</v>
      </c>
      <c r="X31" s="21">
        <v>1900</v>
      </c>
      <c r="Y31" s="21">
        <v>250</v>
      </c>
      <c r="Z31" s="21">
        <v>1</v>
      </c>
      <c r="AA31" s="21">
        <f t="shared" si="6"/>
        <v>14</v>
      </c>
      <c r="AB31" s="12">
        <f t="shared" si="5"/>
        <v>2150</v>
      </c>
      <c r="AC31" s="12">
        <f t="shared" si="7"/>
        <v>2420</v>
      </c>
      <c r="AD31" s="12">
        <f t="shared" si="8"/>
        <v>2670</v>
      </c>
      <c r="AE31" s="15"/>
    </row>
    <row r="32" spans="1:31" ht="19.899999999999999" customHeight="1" x14ac:dyDescent="0.25">
      <c r="A32" s="54">
        <v>27</v>
      </c>
      <c r="B32" s="54">
        <v>12</v>
      </c>
      <c r="C32" s="54">
        <v>5</v>
      </c>
      <c r="D32" s="54">
        <v>6</v>
      </c>
      <c r="E32" s="54">
        <v>3</v>
      </c>
      <c r="F32" s="57">
        <v>421</v>
      </c>
      <c r="G32" s="58">
        <f t="shared" si="1"/>
        <v>471</v>
      </c>
      <c r="H32" s="61">
        <v>185</v>
      </c>
      <c r="I32" s="61">
        <v>412</v>
      </c>
      <c r="J32" s="61">
        <f t="shared" si="0"/>
        <v>597</v>
      </c>
      <c r="K32" s="104">
        <v>1415</v>
      </c>
      <c r="L32" s="104">
        <v>1403</v>
      </c>
      <c r="M32" s="104">
        <v>0</v>
      </c>
      <c r="N32" s="105">
        <f t="shared" si="2"/>
        <v>2818</v>
      </c>
      <c r="O32" s="30">
        <v>0</v>
      </c>
      <c r="P32" s="30">
        <v>0</v>
      </c>
      <c r="Q32" s="30">
        <v>50</v>
      </c>
      <c r="R32" s="12">
        <f t="shared" si="3"/>
        <v>17</v>
      </c>
      <c r="S32" s="12">
        <f t="shared" si="4"/>
        <v>12606</v>
      </c>
      <c r="U32" s="17">
        <v>45243</v>
      </c>
      <c r="V32" s="21">
        <v>1890</v>
      </c>
      <c r="W32" s="21">
        <v>13</v>
      </c>
      <c r="X32" s="21">
        <v>200</v>
      </c>
      <c r="Y32" s="21">
        <v>0</v>
      </c>
      <c r="Z32" s="21">
        <v>0</v>
      </c>
      <c r="AA32" s="21">
        <f t="shared" si="6"/>
        <v>13</v>
      </c>
      <c r="AB32" s="12">
        <f t="shared" si="5"/>
        <v>200</v>
      </c>
      <c r="AC32" s="12">
        <f t="shared" si="7"/>
        <v>1690</v>
      </c>
      <c r="AD32" s="12">
        <f t="shared" si="8"/>
        <v>1690</v>
      </c>
      <c r="AE32" s="15"/>
    </row>
    <row r="33" spans="1:31" ht="19.899999999999999" customHeight="1" x14ac:dyDescent="0.25">
      <c r="A33" s="54">
        <v>28</v>
      </c>
      <c r="B33" s="54">
        <v>14</v>
      </c>
      <c r="C33" s="54">
        <v>3</v>
      </c>
      <c r="D33" s="54">
        <v>5</v>
      </c>
      <c r="E33" s="54">
        <v>3</v>
      </c>
      <c r="F33" s="57">
        <v>403</v>
      </c>
      <c r="G33" s="58">
        <f t="shared" si="1"/>
        <v>403</v>
      </c>
      <c r="H33" s="61">
        <v>296</v>
      </c>
      <c r="I33" s="61">
        <v>416</v>
      </c>
      <c r="J33" s="61">
        <f t="shared" si="0"/>
        <v>712</v>
      </c>
      <c r="K33" s="104">
        <v>1490</v>
      </c>
      <c r="L33" s="104">
        <v>1745</v>
      </c>
      <c r="M33" s="104">
        <v>0</v>
      </c>
      <c r="N33" s="105">
        <f t="shared" si="2"/>
        <v>3235</v>
      </c>
      <c r="O33" s="30">
        <v>0</v>
      </c>
      <c r="P33" s="30">
        <v>0</v>
      </c>
      <c r="Q33" s="30">
        <v>0</v>
      </c>
      <c r="R33" s="12">
        <f t="shared" si="3"/>
        <v>17</v>
      </c>
      <c r="S33" s="12">
        <f t="shared" si="4"/>
        <v>11894</v>
      </c>
      <c r="U33" s="17">
        <v>45246</v>
      </c>
      <c r="V33" s="21">
        <v>4340</v>
      </c>
      <c r="W33" s="21">
        <v>17</v>
      </c>
      <c r="X33" s="21">
        <v>2000</v>
      </c>
      <c r="Y33" s="21">
        <v>0</v>
      </c>
      <c r="Z33" s="21">
        <v>0</v>
      </c>
      <c r="AA33" s="21">
        <f t="shared" si="6"/>
        <v>17</v>
      </c>
      <c r="AB33" s="12">
        <f t="shared" si="5"/>
        <v>2000</v>
      </c>
      <c r="AC33" s="12">
        <f t="shared" si="7"/>
        <v>2340</v>
      </c>
      <c r="AD33" s="12">
        <f t="shared" si="8"/>
        <v>2340</v>
      </c>
    </row>
    <row r="34" spans="1:31" ht="19.899999999999999" customHeight="1" x14ac:dyDescent="0.25">
      <c r="A34" s="54">
        <v>29</v>
      </c>
      <c r="B34" s="54">
        <v>13</v>
      </c>
      <c r="C34" s="54">
        <v>2</v>
      </c>
      <c r="D34" s="54">
        <v>3</v>
      </c>
      <c r="E34" s="54">
        <v>3</v>
      </c>
      <c r="F34" s="57">
        <v>323</v>
      </c>
      <c r="G34" s="58">
        <f t="shared" si="1"/>
        <v>323</v>
      </c>
      <c r="H34" s="61">
        <v>321</v>
      </c>
      <c r="I34" s="61">
        <v>259</v>
      </c>
      <c r="J34" s="61">
        <f t="shared" si="0"/>
        <v>580</v>
      </c>
      <c r="K34" s="104">
        <v>2298</v>
      </c>
      <c r="L34" s="104">
        <v>934</v>
      </c>
      <c r="M34" s="104">
        <v>0</v>
      </c>
      <c r="N34" s="105">
        <f t="shared" si="2"/>
        <v>3232</v>
      </c>
      <c r="O34" s="30">
        <v>0</v>
      </c>
      <c r="P34" s="30">
        <v>0</v>
      </c>
      <c r="Q34" s="30">
        <v>0</v>
      </c>
      <c r="R34" s="12">
        <f t="shared" si="3"/>
        <v>15</v>
      </c>
      <c r="S34" s="12">
        <f t="shared" si="4"/>
        <v>11314</v>
      </c>
      <c r="U34" s="17">
        <v>45252</v>
      </c>
      <c r="V34" s="21">
        <v>3420</v>
      </c>
      <c r="W34" s="21">
        <v>15</v>
      </c>
      <c r="X34" s="21">
        <v>1290</v>
      </c>
      <c r="Y34" s="21">
        <v>0</v>
      </c>
      <c r="Z34" s="21">
        <v>0</v>
      </c>
      <c r="AA34" s="21">
        <f t="shared" si="6"/>
        <v>15</v>
      </c>
      <c r="AB34" s="12">
        <f t="shared" si="5"/>
        <v>1290</v>
      </c>
      <c r="AC34" s="12">
        <f t="shared" si="7"/>
        <v>2130</v>
      </c>
      <c r="AD34" s="12">
        <f t="shared" si="8"/>
        <v>2130</v>
      </c>
    </row>
    <row r="35" spans="1:31" ht="19.899999999999999" customHeight="1" x14ac:dyDescent="0.25">
      <c r="A35" s="54">
        <v>30</v>
      </c>
      <c r="B35" s="54">
        <v>13</v>
      </c>
      <c r="C35" s="54">
        <v>4</v>
      </c>
      <c r="D35" s="54">
        <v>5</v>
      </c>
      <c r="E35" s="54">
        <v>4</v>
      </c>
      <c r="F35" s="57">
        <v>4</v>
      </c>
      <c r="G35" s="58">
        <f t="shared" si="1"/>
        <v>4</v>
      </c>
      <c r="H35" s="61">
        <v>425</v>
      </c>
      <c r="I35" s="61">
        <v>430</v>
      </c>
      <c r="J35" s="61">
        <f t="shared" si="0"/>
        <v>855</v>
      </c>
      <c r="K35" s="104">
        <v>1312</v>
      </c>
      <c r="L35" s="104">
        <v>1473</v>
      </c>
      <c r="M35" s="104">
        <v>520</v>
      </c>
      <c r="N35" s="105">
        <f t="shared" si="2"/>
        <v>3378</v>
      </c>
      <c r="O35" s="30">
        <v>0</v>
      </c>
      <c r="P35" s="30">
        <v>73</v>
      </c>
      <c r="Q35" s="30">
        <v>0</v>
      </c>
      <c r="R35" s="12">
        <f t="shared" si="3"/>
        <v>17</v>
      </c>
      <c r="S35" s="12">
        <f t="shared" si="4"/>
        <v>10459</v>
      </c>
      <c r="U35" s="17">
        <v>45253</v>
      </c>
      <c r="V35" s="21">
        <v>3420</v>
      </c>
      <c r="W35" s="21">
        <v>14</v>
      </c>
      <c r="X35" s="21">
        <v>1360</v>
      </c>
      <c r="Y35" s="21">
        <v>0</v>
      </c>
      <c r="Z35" s="21">
        <v>0</v>
      </c>
      <c r="AA35" s="21">
        <f t="shared" si="6"/>
        <v>14</v>
      </c>
      <c r="AB35" s="12">
        <f t="shared" si="5"/>
        <v>1360</v>
      </c>
      <c r="AC35" s="12">
        <f t="shared" si="7"/>
        <v>2060</v>
      </c>
      <c r="AD35" s="12">
        <f t="shared" si="8"/>
        <v>2060</v>
      </c>
    </row>
    <row r="36" spans="1:31" ht="19.899999999999999" customHeight="1" x14ac:dyDescent="0.25">
      <c r="A36" s="92" t="s">
        <v>2</v>
      </c>
      <c r="B36" s="26">
        <f t="shared" ref="B36:R36" si="9">SUM(B6:B35)</f>
        <v>301</v>
      </c>
      <c r="C36" s="26">
        <f t="shared" si="9"/>
        <v>66</v>
      </c>
      <c r="D36" s="26">
        <f t="shared" si="9"/>
        <v>77</v>
      </c>
      <c r="E36" s="26">
        <f t="shared" si="9"/>
        <v>104</v>
      </c>
      <c r="F36" s="26">
        <f t="shared" si="9"/>
        <v>3864</v>
      </c>
      <c r="G36" s="26">
        <f t="shared" si="9"/>
        <v>4024</v>
      </c>
      <c r="H36" s="26">
        <f t="shared" si="9"/>
        <v>14363</v>
      </c>
      <c r="I36" s="26">
        <f t="shared" si="9"/>
        <v>6711</v>
      </c>
      <c r="J36" s="26">
        <f t="shared" si="9"/>
        <v>21074</v>
      </c>
      <c r="K36" s="26">
        <f t="shared" si="9"/>
        <v>22967</v>
      </c>
      <c r="L36" s="26">
        <f t="shared" si="9"/>
        <v>37973</v>
      </c>
      <c r="M36" s="26">
        <f t="shared" si="9"/>
        <v>2240</v>
      </c>
      <c r="N36" s="26">
        <f t="shared" si="9"/>
        <v>63253</v>
      </c>
      <c r="O36" s="26">
        <f t="shared" si="9"/>
        <v>0</v>
      </c>
      <c r="P36" s="26">
        <f t="shared" si="9"/>
        <v>73</v>
      </c>
      <c r="Q36" s="26">
        <f t="shared" si="9"/>
        <v>160</v>
      </c>
      <c r="R36" s="26">
        <f t="shared" si="9"/>
        <v>367</v>
      </c>
      <c r="S36" s="26"/>
      <c r="U36" s="17">
        <v>45259</v>
      </c>
      <c r="V36" s="21">
        <v>3530</v>
      </c>
      <c r="W36" s="21">
        <v>14</v>
      </c>
      <c r="X36" s="21">
        <v>1380</v>
      </c>
      <c r="Y36" s="21">
        <v>0</v>
      </c>
      <c r="Z36" s="21">
        <v>0</v>
      </c>
      <c r="AA36" s="21">
        <f t="shared" si="6"/>
        <v>14</v>
      </c>
      <c r="AB36" s="12">
        <f t="shared" si="5"/>
        <v>1380</v>
      </c>
      <c r="AC36" s="12">
        <f t="shared" si="7"/>
        <v>2150</v>
      </c>
      <c r="AD36" s="12">
        <f t="shared" si="8"/>
        <v>2150</v>
      </c>
    </row>
    <row r="37" spans="1:31" s="13" customFormat="1" ht="19.899999999999999" customHeight="1" x14ac:dyDescent="0.25">
      <c r="A37" s="4"/>
      <c r="B37" s="4"/>
      <c r="C37" s="4"/>
      <c r="D37" s="4"/>
      <c r="E37" s="4"/>
      <c r="F37" s="4"/>
      <c r="G37" s="4"/>
      <c r="H37" s="24"/>
      <c r="I37" s="24"/>
      <c r="J37" s="24"/>
      <c r="K37" s="4"/>
      <c r="L37" s="4"/>
      <c r="M37" s="4"/>
      <c r="N37" s="24"/>
      <c r="O37" s="24"/>
      <c r="P37" s="24"/>
      <c r="Q37" s="24"/>
      <c r="R37" s="24"/>
      <c r="S37" s="8"/>
      <c r="T37"/>
      <c r="U37" s="41" t="s">
        <v>2</v>
      </c>
      <c r="V37" s="31">
        <f t="shared" ref="V37:AD37" si="10">SUM(V26:V36)</f>
        <v>39120</v>
      </c>
      <c r="W37" s="31">
        <f t="shared" si="10"/>
        <v>183</v>
      </c>
      <c r="X37" s="31">
        <f t="shared" si="10"/>
        <v>13560</v>
      </c>
      <c r="Y37" s="31">
        <f t="shared" si="10"/>
        <v>550</v>
      </c>
      <c r="Z37" s="31">
        <f t="shared" si="10"/>
        <v>2</v>
      </c>
      <c r="AA37" s="31">
        <f t="shared" si="10"/>
        <v>181</v>
      </c>
      <c r="AB37" s="32">
        <f t="shared" si="10"/>
        <v>14110</v>
      </c>
      <c r="AC37" s="32">
        <f t="shared" si="10"/>
        <v>25010</v>
      </c>
      <c r="AD37" s="32">
        <f t="shared" si="10"/>
        <v>25560</v>
      </c>
      <c r="AE37" s="4"/>
    </row>
    <row r="38" spans="1:31" s="13" customFormat="1" x14ac:dyDescent="0.25">
      <c r="A38" s="4"/>
      <c r="B38" s="4"/>
      <c r="C38" s="4"/>
      <c r="D38" s="4"/>
      <c r="E38" s="4"/>
      <c r="F38" s="4"/>
      <c r="G38" s="4"/>
      <c r="H38" s="24"/>
      <c r="I38" s="24"/>
      <c r="J38" s="24"/>
      <c r="K38" s="4"/>
      <c r="L38" s="4"/>
      <c r="M38" s="4"/>
      <c r="N38" s="24"/>
      <c r="O38" s="24"/>
      <c r="P38" s="24"/>
      <c r="Q38" s="24"/>
      <c r="R38" s="24"/>
      <c r="S38" s="8"/>
      <c r="T38"/>
      <c r="AE38" s="4"/>
    </row>
    <row r="39" spans="1:31" s="13" customFormat="1" x14ac:dyDescent="0.25">
      <c r="A39" s="4"/>
      <c r="B39" s="4"/>
      <c r="C39" s="4"/>
      <c r="D39" s="4"/>
      <c r="E39" s="4"/>
      <c r="F39" s="4"/>
      <c r="G39" s="4"/>
      <c r="H39" s="24"/>
      <c r="I39" s="24"/>
      <c r="J39" s="24"/>
      <c r="K39" s="4"/>
      <c r="L39" s="4"/>
      <c r="M39" s="4"/>
      <c r="N39" s="24"/>
      <c r="O39" s="24"/>
      <c r="P39" s="24"/>
      <c r="Q39" s="24"/>
      <c r="R39" s="24"/>
      <c r="S39" s="8"/>
      <c r="T39"/>
      <c r="AE39" s="4"/>
    </row>
    <row r="40" spans="1:31" s="13" customFormat="1" x14ac:dyDescent="0.25">
      <c r="A40" s="4"/>
      <c r="B40" s="4"/>
      <c r="C40" s="4"/>
      <c r="D40" s="4"/>
      <c r="E40" s="4"/>
      <c r="F40" s="4"/>
      <c r="G40" s="4"/>
      <c r="H40" s="24"/>
      <c r="I40" s="24"/>
      <c r="J40" s="24"/>
      <c r="K40" s="4"/>
      <c r="L40" s="4"/>
      <c r="M40" s="4"/>
      <c r="N40" s="24"/>
      <c r="O40" s="24"/>
      <c r="P40" s="24"/>
      <c r="Q40" s="24"/>
      <c r="R40" s="24"/>
      <c r="S40" s="8"/>
      <c r="T40"/>
      <c r="AE40" s="4"/>
    </row>
    <row r="41" spans="1:31" s="13" customFormat="1" x14ac:dyDescent="0.25">
      <c r="A41" s="4"/>
      <c r="B41" s="4"/>
      <c r="C41" s="4"/>
      <c r="D41" s="4"/>
      <c r="E41" s="4"/>
      <c r="F41" s="4"/>
      <c r="G41" s="4"/>
      <c r="H41" s="24"/>
      <c r="I41" s="24"/>
      <c r="J41" s="24"/>
      <c r="K41" s="4"/>
      <c r="L41" s="4"/>
      <c r="M41" s="4"/>
      <c r="N41" s="24"/>
      <c r="O41" s="24"/>
      <c r="P41" s="24"/>
      <c r="Q41" s="24"/>
      <c r="R41" s="24"/>
      <c r="S41" s="8"/>
      <c r="T41"/>
      <c r="AE41" s="4"/>
    </row>
  </sheetData>
  <mergeCells count="12">
    <mergeCell ref="U22:V22"/>
    <mergeCell ref="U5:X5"/>
    <mergeCell ref="Z5:AB5"/>
    <mergeCell ref="U7:W7"/>
    <mergeCell ref="U20:V20"/>
    <mergeCell ref="U21:V21"/>
    <mergeCell ref="A3:S3"/>
    <mergeCell ref="T3:Z3"/>
    <mergeCell ref="AA3:AB3"/>
    <mergeCell ref="A4:E4"/>
    <mergeCell ref="H4:N4"/>
    <mergeCell ref="O4:Q4"/>
  </mergeCells>
  <dataValidations count="1">
    <dataValidation type="whole" operator="equal" allowBlank="1" showInputMessage="1" showErrorMessage="1" sqref="R6:R35 N6:N35 G6:G35" xr:uid="{00000000-0002-0000-0700-000000000000}">
      <formula1>100000</formula1>
    </dataValidation>
  </dataValidations>
  <pageMargins left="0" right="0" top="0.19685039370078741" bottom="0.19685039370078741" header="0.31496062992125984" footer="0.31496062992125984"/>
  <pageSetup paperSize="9" scale="60" orientation="landscape" r:id="rId1"/>
  <ignoredErrors>
    <ignoredError sqref="N3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2"/>
  <sheetViews>
    <sheetView tabSelected="1" topLeftCell="F1" zoomScale="90" zoomScaleNormal="90" workbookViewId="0">
      <selection activeCell="Z29" sqref="Z29"/>
    </sheetView>
  </sheetViews>
  <sheetFormatPr defaultRowHeight="15" x14ac:dyDescent="0.25"/>
  <cols>
    <col min="1" max="1" width="5" style="4" customWidth="1"/>
    <col min="2" max="2" width="6.7109375" style="4" bestFit="1" customWidth="1"/>
    <col min="3" max="6" width="6" style="4" customWidth="1"/>
    <col min="7" max="7" width="5.28515625" style="4" customWidth="1"/>
    <col min="8" max="9" width="6" style="4" bestFit="1" customWidth="1"/>
    <col min="10" max="10" width="7.140625" style="24" bestFit="1" customWidth="1"/>
    <col min="11" max="11" width="6.28515625" style="24" customWidth="1"/>
    <col min="12" max="12" width="7.28515625" style="24" customWidth="1"/>
    <col min="13" max="13" width="7.7109375" style="4" bestFit="1" customWidth="1"/>
    <col min="14" max="14" width="7.140625" style="4" bestFit="1" customWidth="1"/>
    <col min="15" max="15" width="6" style="4" bestFit="1" customWidth="1"/>
    <col min="16" max="16" width="7.28515625" style="24" customWidth="1"/>
    <col min="17" max="20" width="6.28515625" style="24" customWidth="1"/>
    <col min="21" max="21" width="12.5703125" style="8" customWidth="1"/>
    <col min="22" max="22" width="0.7109375" customWidth="1"/>
    <col min="23" max="23" width="13.140625" style="13" customWidth="1"/>
    <col min="24" max="24" width="15.85546875" style="13" bestFit="1" customWidth="1"/>
    <col min="25" max="25" width="11.5703125" style="13" bestFit="1" customWidth="1"/>
    <col min="26" max="26" width="10.140625" style="13" bestFit="1" customWidth="1"/>
    <col min="27" max="27" width="7.140625" customWidth="1"/>
    <col min="28" max="29" width="12.7109375" style="4" customWidth="1"/>
    <col min="30" max="30" width="11.7109375" style="13" customWidth="1"/>
    <col min="31" max="31" width="11.7109375" style="4" bestFit="1" customWidth="1"/>
    <col min="32" max="32" width="13.42578125" style="4" customWidth="1"/>
  </cols>
  <sheetData>
    <row r="1" spans="1:30" ht="39" customHeight="1" x14ac:dyDescent="0.25"/>
    <row r="2" spans="1:30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0" ht="36.6" customHeight="1" thickTop="1" thickBot="1" x14ac:dyDescent="0.3">
      <c r="A3" s="107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08"/>
      <c r="V3" s="111"/>
      <c r="W3" s="111"/>
      <c r="X3" s="111"/>
      <c r="Y3" s="111"/>
      <c r="Z3" s="111"/>
      <c r="AA3" s="111"/>
      <c r="AB3" s="112"/>
      <c r="AC3" s="113" t="s">
        <v>70</v>
      </c>
      <c r="AD3" s="114"/>
    </row>
    <row r="4" spans="1:30" ht="26.25" customHeight="1" thickTop="1" x14ac:dyDescent="0.25">
      <c r="A4" s="126" t="s">
        <v>42</v>
      </c>
      <c r="B4" s="127"/>
      <c r="C4" s="127"/>
      <c r="D4" s="127"/>
      <c r="E4" s="127"/>
      <c r="F4" s="127"/>
      <c r="G4" s="127"/>
      <c r="H4" s="62"/>
      <c r="I4" s="71"/>
      <c r="J4" s="141" t="s">
        <v>45</v>
      </c>
      <c r="K4" s="141"/>
      <c r="L4" s="141"/>
      <c r="M4" s="141"/>
      <c r="N4" s="141"/>
      <c r="O4" s="141"/>
      <c r="P4" s="142"/>
      <c r="Q4" s="149" t="s">
        <v>41</v>
      </c>
      <c r="R4" s="150"/>
      <c r="S4" s="151"/>
      <c r="T4" s="71"/>
      <c r="U4" s="71"/>
      <c r="V4" s="27"/>
      <c r="W4" s="27"/>
      <c r="X4" s="27"/>
      <c r="Y4" s="27"/>
      <c r="Z4" s="27"/>
      <c r="AA4" s="27"/>
      <c r="AB4" s="27"/>
      <c r="AC4" s="29"/>
      <c r="AD4" s="28"/>
    </row>
    <row r="5" spans="1:30" ht="51.75" customHeight="1" x14ac:dyDescent="0.25">
      <c r="A5" s="52" t="s">
        <v>5</v>
      </c>
      <c r="B5" s="53" t="s">
        <v>36</v>
      </c>
      <c r="C5" s="53" t="s">
        <v>37</v>
      </c>
      <c r="D5" s="53" t="s">
        <v>38</v>
      </c>
      <c r="E5" s="53" t="s">
        <v>73</v>
      </c>
      <c r="F5" s="53" t="s">
        <v>72</v>
      </c>
      <c r="G5" s="101" t="s">
        <v>71</v>
      </c>
      <c r="H5" s="55" t="s">
        <v>16</v>
      </c>
      <c r="I5" s="98" t="s">
        <v>74</v>
      </c>
      <c r="J5" s="97" t="s">
        <v>33</v>
      </c>
      <c r="K5" s="93" t="s">
        <v>34</v>
      </c>
      <c r="L5" s="98" t="s">
        <v>46</v>
      </c>
      <c r="M5" s="95" t="s">
        <v>30</v>
      </c>
      <c r="N5" s="95" t="s">
        <v>31</v>
      </c>
      <c r="O5" s="95" t="s">
        <v>76</v>
      </c>
      <c r="P5" s="98" t="s">
        <v>44</v>
      </c>
      <c r="Q5" s="51" t="s">
        <v>33</v>
      </c>
      <c r="R5" s="51" t="s">
        <v>10</v>
      </c>
      <c r="S5" s="51" t="s">
        <v>39</v>
      </c>
      <c r="T5" s="98" t="s">
        <v>40</v>
      </c>
      <c r="U5" s="80" t="s">
        <v>6</v>
      </c>
      <c r="V5" s="3"/>
      <c r="W5" s="109" t="s">
        <v>8</v>
      </c>
      <c r="X5" s="109"/>
      <c r="Y5" s="109"/>
      <c r="Z5" s="109"/>
      <c r="AB5" s="109" t="s">
        <v>9</v>
      </c>
      <c r="AC5" s="109"/>
      <c r="AD5" s="109"/>
    </row>
    <row r="6" spans="1:30" ht="60" x14ac:dyDescent="0.25">
      <c r="A6" s="54">
        <v>1</v>
      </c>
      <c r="B6" s="54">
        <v>12</v>
      </c>
      <c r="C6" s="54">
        <v>3</v>
      </c>
      <c r="D6" s="54">
        <v>4</v>
      </c>
      <c r="E6" s="54">
        <v>3</v>
      </c>
      <c r="F6" s="54">
        <v>1</v>
      </c>
      <c r="G6" s="100">
        <f>SUM(E6+F6)</f>
        <v>4</v>
      </c>
      <c r="H6" s="57">
        <v>97</v>
      </c>
      <c r="I6" s="99">
        <f>SUM(H6+S6)</f>
        <v>97</v>
      </c>
      <c r="J6" s="94">
        <v>427</v>
      </c>
      <c r="K6" s="94">
        <v>437</v>
      </c>
      <c r="L6" s="99">
        <f t="shared" ref="L6:L36" si="0">SUM(J6+K6+Q6)</f>
        <v>864</v>
      </c>
      <c r="M6" s="96">
        <v>1195</v>
      </c>
      <c r="N6" s="96">
        <v>1432</v>
      </c>
      <c r="O6" s="96">
        <v>520</v>
      </c>
      <c r="P6" s="99">
        <f t="shared" ref="P6:P36" si="1">SUM(M6+N6+O6+R6)</f>
        <v>3147</v>
      </c>
      <c r="Q6" s="30">
        <v>0</v>
      </c>
      <c r="R6" s="30">
        <v>0</v>
      </c>
      <c r="S6" s="30">
        <v>0</v>
      </c>
      <c r="T6" s="99">
        <f t="shared" ref="T6:T34" si="2">SUM(B6+G6)</f>
        <v>16</v>
      </c>
      <c r="U6" s="12">
        <f>SUM(Z20-L6)</f>
        <v>26028</v>
      </c>
      <c r="W6" s="5" t="s">
        <v>0</v>
      </c>
      <c r="X6" s="5" t="s">
        <v>1</v>
      </c>
      <c r="Y6" s="5" t="s">
        <v>11</v>
      </c>
      <c r="Z6" s="7" t="s">
        <v>3</v>
      </c>
      <c r="AB6" s="6" t="s">
        <v>0</v>
      </c>
      <c r="AC6" s="5" t="s">
        <v>12</v>
      </c>
      <c r="AD6" s="5" t="s">
        <v>11</v>
      </c>
    </row>
    <row r="7" spans="1:30" ht="19.899999999999999" customHeight="1" x14ac:dyDescent="0.25">
      <c r="A7" s="54">
        <v>2</v>
      </c>
      <c r="B7" s="54">
        <v>11</v>
      </c>
      <c r="C7" s="54">
        <v>4</v>
      </c>
      <c r="D7" s="54">
        <v>3</v>
      </c>
      <c r="E7" s="54">
        <v>0</v>
      </c>
      <c r="F7" s="54">
        <v>0</v>
      </c>
      <c r="G7" s="100">
        <f t="shared" ref="G7:G36" si="3">SUM(E7+F7)</f>
        <v>0</v>
      </c>
      <c r="H7" s="57">
        <v>178</v>
      </c>
      <c r="I7" s="99">
        <f t="shared" ref="I7:I36" si="4">SUM(H7+S7)</f>
        <v>178</v>
      </c>
      <c r="J7" s="94">
        <v>600</v>
      </c>
      <c r="K7" s="94">
        <v>0</v>
      </c>
      <c r="L7" s="99">
        <f t="shared" si="0"/>
        <v>600</v>
      </c>
      <c r="M7" s="96">
        <v>1280</v>
      </c>
      <c r="N7" s="96">
        <v>1440</v>
      </c>
      <c r="O7" s="96">
        <v>390</v>
      </c>
      <c r="P7" s="99">
        <f t="shared" si="1"/>
        <v>3110</v>
      </c>
      <c r="Q7" s="30">
        <v>0</v>
      </c>
      <c r="R7" s="30">
        <v>0</v>
      </c>
      <c r="S7" s="30">
        <v>0</v>
      </c>
      <c r="T7" s="99">
        <f t="shared" si="2"/>
        <v>11</v>
      </c>
      <c r="U7" s="12">
        <f>SUM(U6-L7)</f>
        <v>25428</v>
      </c>
      <c r="W7" s="123" t="s">
        <v>21</v>
      </c>
      <c r="X7" s="124"/>
      <c r="Y7" s="125"/>
      <c r="Z7" s="12">
        <v>9232</v>
      </c>
      <c r="AB7" s="1">
        <v>45287</v>
      </c>
      <c r="AC7" s="12">
        <v>18</v>
      </c>
      <c r="AD7" s="21">
        <v>2290</v>
      </c>
    </row>
    <row r="8" spans="1:30" ht="19.899999999999999" customHeight="1" x14ac:dyDescent="0.25">
      <c r="A8" s="54">
        <v>3</v>
      </c>
      <c r="B8" s="54">
        <v>11</v>
      </c>
      <c r="C8" s="54">
        <v>2</v>
      </c>
      <c r="D8" s="54">
        <v>3</v>
      </c>
      <c r="E8" s="54">
        <v>1</v>
      </c>
      <c r="F8" s="54">
        <v>2</v>
      </c>
      <c r="G8" s="100">
        <f t="shared" si="3"/>
        <v>3</v>
      </c>
      <c r="H8" s="57">
        <v>28</v>
      </c>
      <c r="I8" s="99">
        <f t="shared" si="4"/>
        <v>28</v>
      </c>
      <c r="J8" s="94">
        <v>596</v>
      </c>
      <c r="K8" s="94">
        <v>0</v>
      </c>
      <c r="L8" s="99">
        <f t="shared" si="0"/>
        <v>596</v>
      </c>
      <c r="M8" s="96">
        <v>1500</v>
      </c>
      <c r="N8" s="96">
        <v>1708</v>
      </c>
      <c r="O8" s="96">
        <v>260</v>
      </c>
      <c r="P8" s="99">
        <f t="shared" si="1"/>
        <v>3468</v>
      </c>
      <c r="Q8" s="30">
        <v>0</v>
      </c>
      <c r="R8" s="30">
        <v>0</v>
      </c>
      <c r="S8" s="30">
        <v>0</v>
      </c>
      <c r="T8" s="99">
        <f t="shared" si="2"/>
        <v>14</v>
      </c>
      <c r="U8" s="12">
        <f>SUM(U7-L8)</f>
        <v>24832</v>
      </c>
      <c r="W8" s="1">
        <v>45266</v>
      </c>
      <c r="X8" s="14">
        <v>18</v>
      </c>
      <c r="Y8" s="14">
        <v>18</v>
      </c>
      <c r="Z8" s="12">
        <v>2390</v>
      </c>
      <c r="AB8" s="11">
        <v>45287</v>
      </c>
      <c r="AC8" s="12">
        <v>13</v>
      </c>
      <c r="AD8" s="21">
        <v>1815</v>
      </c>
    </row>
    <row r="9" spans="1:30" ht="19.899999999999999" customHeight="1" x14ac:dyDescent="0.25">
      <c r="A9" s="54">
        <v>4</v>
      </c>
      <c r="B9" s="54">
        <v>11</v>
      </c>
      <c r="C9" s="54">
        <v>4</v>
      </c>
      <c r="D9" s="54">
        <v>2</v>
      </c>
      <c r="E9" s="54">
        <v>0</v>
      </c>
      <c r="F9" s="54">
        <v>2</v>
      </c>
      <c r="G9" s="100">
        <f t="shared" si="3"/>
        <v>2</v>
      </c>
      <c r="H9" s="57">
        <v>236</v>
      </c>
      <c r="I9" s="99">
        <f t="shared" si="4"/>
        <v>236</v>
      </c>
      <c r="J9" s="94">
        <v>240</v>
      </c>
      <c r="K9" s="94">
        <v>90</v>
      </c>
      <c r="L9" s="99">
        <f t="shared" si="0"/>
        <v>350</v>
      </c>
      <c r="M9" s="96">
        <v>1118</v>
      </c>
      <c r="N9" s="96">
        <v>982</v>
      </c>
      <c r="O9" s="96">
        <v>132</v>
      </c>
      <c r="P9" s="99">
        <f t="shared" si="1"/>
        <v>2282</v>
      </c>
      <c r="Q9" s="30">
        <v>20</v>
      </c>
      <c r="R9" s="30">
        <v>50</v>
      </c>
      <c r="S9" s="30">
        <v>0</v>
      </c>
      <c r="T9" s="99">
        <f t="shared" si="2"/>
        <v>13</v>
      </c>
      <c r="U9" s="12">
        <f>SUM(U8-L9)</f>
        <v>24482</v>
      </c>
      <c r="W9" s="1">
        <v>45267</v>
      </c>
      <c r="X9" s="21">
        <v>19</v>
      </c>
      <c r="Y9" s="21">
        <v>19</v>
      </c>
      <c r="Z9" s="12">
        <v>2750</v>
      </c>
      <c r="AB9" s="11"/>
      <c r="AC9" s="12"/>
      <c r="AD9" s="21"/>
    </row>
    <row r="10" spans="1:30" ht="19.899999999999999" customHeight="1" x14ac:dyDescent="0.25">
      <c r="A10" s="54">
        <v>5</v>
      </c>
      <c r="B10" s="54">
        <v>9</v>
      </c>
      <c r="C10" s="54">
        <v>2</v>
      </c>
      <c r="D10" s="54">
        <v>2</v>
      </c>
      <c r="E10" s="54">
        <v>1</v>
      </c>
      <c r="F10" s="54">
        <v>2</v>
      </c>
      <c r="G10" s="100">
        <f t="shared" si="3"/>
        <v>3</v>
      </c>
      <c r="H10" s="57">
        <v>67</v>
      </c>
      <c r="I10" s="99">
        <f t="shared" si="4"/>
        <v>67</v>
      </c>
      <c r="J10" s="94">
        <v>560</v>
      </c>
      <c r="K10" s="94">
        <v>128</v>
      </c>
      <c r="L10" s="99">
        <f t="shared" si="0"/>
        <v>688</v>
      </c>
      <c r="M10" s="96">
        <v>494</v>
      </c>
      <c r="N10" s="96">
        <v>1055</v>
      </c>
      <c r="O10" s="96">
        <v>0</v>
      </c>
      <c r="P10" s="99">
        <f t="shared" si="1"/>
        <v>1549</v>
      </c>
      <c r="Q10" s="30">
        <v>0</v>
      </c>
      <c r="R10" s="30">
        <v>0</v>
      </c>
      <c r="S10" s="30">
        <v>0</v>
      </c>
      <c r="T10" s="99">
        <f t="shared" si="2"/>
        <v>12</v>
      </c>
      <c r="U10" s="12">
        <f>SUM(U9-L10)</f>
        <v>23794</v>
      </c>
      <c r="W10" s="1">
        <v>45273</v>
      </c>
      <c r="X10" s="21">
        <v>16</v>
      </c>
      <c r="Y10" s="21">
        <v>16</v>
      </c>
      <c r="Z10" s="12">
        <v>2250</v>
      </c>
      <c r="AB10" s="11"/>
      <c r="AC10" s="12"/>
      <c r="AD10" s="14"/>
    </row>
    <row r="11" spans="1:30" ht="19.899999999999999" customHeight="1" x14ac:dyDescent="0.25">
      <c r="A11" s="54">
        <v>6</v>
      </c>
      <c r="B11" s="54">
        <v>8</v>
      </c>
      <c r="C11" s="54">
        <v>2</v>
      </c>
      <c r="D11" s="54">
        <v>2</v>
      </c>
      <c r="E11" s="54">
        <v>0</v>
      </c>
      <c r="F11" s="54">
        <v>2</v>
      </c>
      <c r="G11" s="100">
        <f t="shared" si="3"/>
        <v>2</v>
      </c>
      <c r="H11" s="57">
        <v>67</v>
      </c>
      <c r="I11" s="99">
        <f t="shared" si="4"/>
        <v>67</v>
      </c>
      <c r="J11" s="94">
        <v>304</v>
      </c>
      <c r="K11" s="94">
        <v>119</v>
      </c>
      <c r="L11" s="99">
        <f t="shared" si="0"/>
        <v>423</v>
      </c>
      <c r="M11" s="96">
        <v>1040</v>
      </c>
      <c r="N11" s="96">
        <v>1096</v>
      </c>
      <c r="O11" s="96">
        <v>0</v>
      </c>
      <c r="P11" s="99">
        <f t="shared" si="1"/>
        <v>2136</v>
      </c>
      <c r="Q11" s="30">
        <v>0</v>
      </c>
      <c r="R11" s="30">
        <v>0</v>
      </c>
      <c r="S11" s="30">
        <v>0</v>
      </c>
      <c r="T11" s="99">
        <f t="shared" si="2"/>
        <v>10</v>
      </c>
      <c r="U11" s="12">
        <f t="shared" ref="U11:U34" si="5">SUM(U10-L11)</f>
        <v>23371</v>
      </c>
      <c r="W11" s="11">
        <v>45274</v>
      </c>
      <c r="X11" s="21">
        <v>7</v>
      </c>
      <c r="Y11" s="21">
        <v>7</v>
      </c>
      <c r="Z11" s="12">
        <v>1130</v>
      </c>
      <c r="AB11" s="11"/>
      <c r="AC11" s="12"/>
      <c r="AD11" s="14"/>
    </row>
    <row r="12" spans="1:30" ht="19.899999999999999" customHeight="1" x14ac:dyDescent="0.25">
      <c r="A12" s="54">
        <v>7</v>
      </c>
      <c r="B12" s="54">
        <v>8</v>
      </c>
      <c r="C12" s="54">
        <v>3</v>
      </c>
      <c r="D12" s="54">
        <v>3</v>
      </c>
      <c r="E12" s="54">
        <v>0</v>
      </c>
      <c r="F12" s="54">
        <v>3</v>
      </c>
      <c r="G12" s="100">
        <f t="shared" si="3"/>
        <v>3</v>
      </c>
      <c r="H12" s="57">
        <v>160</v>
      </c>
      <c r="I12" s="99">
        <f t="shared" si="4"/>
        <v>160</v>
      </c>
      <c r="J12" s="94">
        <v>35</v>
      </c>
      <c r="K12" s="94">
        <v>423</v>
      </c>
      <c r="L12" s="99">
        <f t="shared" si="0"/>
        <v>458</v>
      </c>
      <c r="M12" s="96">
        <v>130</v>
      </c>
      <c r="N12" s="96">
        <v>1009</v>
      </c>
      <c r="O12" s="96">
        <v>0</v>
      </c>
      <c r="P12" s="99">
        <f t="shared" si="1"/>
        <v>1139</v>
      </c>
      <c r="Q12" s="30">
        <v>0</v>
      </c>
      <c r="R12" s="30">
        <v>0</v>
      </c>
      <c r="S12" s="30">
        <v>0</v>
      </c>
      <c r="T12" s="99">
        <f t="shared" si="2"/>
        <v>11</v>
      </c>
      <c r="U12" s="12">
        <f t="shared" si="5"/>
        <v>22913</v>
      </c>
      <c r="W12" s="11">
        <v>45153</v>
      </c>
      <c r="X12" s="21">
        <v>6</v>
      </c>
      <c r="Y12" s="21">
        <v>6</v>
      </c>
      <c r="Z12" s="12">
        <v>1050</v>
      </c>
      <c r="AB12" s="19" t="s">
        <v>2</v>
      </c>
      <c r="AC12" s="32">
        <f>SUM(AC7:AC11)</f>
        <v>31</v>
      </c>
      <c r="AD12" s="33">
        <f>SUM(AD7:AD11)</f>
        <v>4105</v>
      </c>
    </row>
    <row r="13" spans="1:30" ht="19.899999999999999" customHeight="1" x14ac:dyDescent="0.25">
      <c r="A13" s="54">
        <v>8</v>
      </c>
      <c r="B13" s="54">
        <v>11</v>
      </c>
      <c r="C13" s="54">
        <v>3</v>
      </c>
      <c r="D13" s="54">
        <v>4</v>
      </c>
      <c r="E13" s="54">
        <v>0</v>
      </c>
      <c r="F13" s="54">
        <v>3</v>
      </c>
      <c r="G13" s="100">
        <f t="shared" si="3"/>
        <v>3</v>
      </c>
      <c r="H13" s="57">
        <v>7</v>
      </c>
      <c r="I13" s="99">
        <f t="shared" si="4"/>
        <v>7</v>
      </c>
      <c r="J13" s="94">
        <v>438</v>
      </c>
      <c r="K13" s="94">
        <v>131</v>
      </c>
      <c r="L13" s="99">
        <f t="shared" si="0"/>
        <v>569</v>
      </c>
      <c r="M13" s="96">
        <v>90</v>
      </c>
      <c r="N13" s="96">
        <v>1176</v>
      </c>
      <c r="O13" s="96">
        <v>0</v>
      </c>
      <c r="P13" s="99">
        <f t="shared" si="1"/>
        <v>1266</v>
      </c>
      <c r="Q13" s="30">
        <v>0</v>
      </c>
      <c r="R13" s="30">
        <v>0</v>
      </c>
      <c r="S13" s="30">
        <v>0</v>
      </c>
      <c r="T13" s="99">
        <f t="shared" si="2"/>
        <v>14</v>
      </c>
      <c r="U13" s="12">
        <f t="shared" si="5"/>
        <v>22344</v>
      </c>
      <c r="W13" s="1">
        <v>45280</v>
      </c>
      <c r="X13" s="12">
        <v>16</v>
      </c>
      <c r="Y13" s="12">
        <v>16</v>
      </c>
      <c r="Z13" s="21">
        <v>2170</v>
      </c>
    </row>
    <row r="14" spans="1:30" ht="19.899999999999999" customHeight="1" x14ac:dyDescent="0.25">
      <c r="A14" s="54">
        <v>9</v>
      </c>
      <c r="B14" s="54">
        <v>10</v>
      </c>
      <c r="C14" s="54">
        <v>2</v>
      </c>
      <c r="D14" s="54">
        <v>5</v>
      </c>
      <c r="E14" s="54">
        <v>2</v>
      </c>
      <c r="F14" s="54">
        <v>3</v>
      </c>
      <c r="G14" s="100">
        <f t="shared" si="3"/>
        <v>5</v>
      </c>
      <c r="H14" s="57">
        <v>110</v>
      </c>
      <c r="I14" s="99">
        <f t="shared" si="4"/>
        <v>110</v>
      </c>
      <c r="J14" s="94">
        <v>614</v>
      </c>
      <c r="K14" s="94">
        <v>136</v>
      </c>
      <c r="L14" s="99">
        <f t="shared" si="0"/>
        <v>750</v>
      </c>
      <c r="M14" s="96">
        <v>260</v>
      </c>
      <c r="N14" s="96">
        <v>1148</v>
      </c>
      <c r="O14" s="96">
        <v>0</v>
      </c>
      <c r="P14" s="99">
        <f t="shared" si="1"/>
        <v>1408</v>
      </c>
      <c r="Q14" s="30">
        <v>0</v>
      </c>
      <c r="R14" s="30">
        <v>0</v>
      </c>
      <c r="S14" s="30">
        <v>0</v>
      </c>
      <c r="T14" s="99">
        <f t="shared" si="2"/>
        <v>15</v>
      </c>
      <c r="U14" s="12">
        <f t="shared" si="5"/>
        <v>21594</v>
      </c>
      <c r="W14" s="11">
        <v>45281</v>
      </c>
      <c r="X14" s="12">
        <v>17</v>
      </c>
      <c r="Y14" s="12">
        <v>17</v>
      </c>
      <c r="Z14" s="21">
        <v>2360</v>
      </c>
    </row>
    <row r="15" spans="1:30" ht="19.899999999999999" customHeight="1" x14ac:dyDescent="0.25">
      <c r="A15" s="54">
        <v>10</v>
      </c>
      <c r="B15" s="54">
        <v>10</v>
      </c>
      <c r="C15" s="54">
        <v>2</v>
      </c>
      <c r="D15" s="54">
        <v>5</v>
      </c>
      <c r="E15" s="54">
        <v>1</v>
      </c>
      <c r="F15" s="54">
        <v>1</v>
      </c>
      <c r="G15" s="100">
        <f t="shared" si="3"/>
        <v>2</v>
      </c>
      <c r="H15" s="57">
        <v>57</v>
      </c>
      <c r="I15" s="99">
        <f t="shared" si="4"/>
        <v>57</v>
      </c>
      <c r="J15" s="94">
        <v>516</v>
      </c>
      <c r="K15" s="94">
        <v>320</v>
      </c>
      <c r="L15" s="99">
        <f t="shared" si="0"/>
        <v>836</v>
      </c>
      <c r="M15" s="96">
        <v>40</v>
      </c>
      <c r="N15" s="96">
        <v>1327</v>
      </c>
      <c r="O15" s="96">
        <v>0</v>
      </c>
      <c r="P15" s="99">
        <f t="shared" si="1"/>
        <v>1367</v>
      </c>
      <c r="Q15" s="30">
        <v>0</v>
      </c>
      <c r="R15" s="30">
        <v>0</v>
      </c>
      <c r="S15" s="30">
        <v>0</v>
      </c>
      <c r="T15" s="99">
        <f t="shared" si="2"/>
        <v>12</v>
      </c>
      <c r="U15" s="12">
        <f t="shared" si="5"/>
        <v>20758</v>
      </c>
      <c r="W15" s="106">
        <v>45281</v>
      </c>
      <c r="X15" s="14">
        <v>17</v>
      </c>
      <c r="Y15" s="14">
        <v>17</v>
      </c>
      <c r="Z15" s="14">
        <v>2930</v>
      </c>
    </row>
    <row r="16" spans="1:30" ht="19.899999999999999" customHeight="1" x14ac:dyDescent="0.25">
      <c r="A16" s="54">
        <v>11</v>
      </c>
      <c r="B16" s="54">
        <v>10</v>
      </c>
      <c r="C16" s="54">
        <v>2</v>
      </c>
      <c r="D16" s="54">
        <v>6</v>
      </c>
      <c r="E16" s="54">
        <v>1</v>
      </c>
      <c r="F16" s="54">
        <v>1</v>
      </c>
      <c r="G16" s="100">
        <f t="shared" si="3"/>
        <v>2</v>
      </c>
      <c r="H16" s="57">
        <v>76</v>
      </c>
      <c r="I16" s="99">
        <f t="shared" si="4"/>
        <v>111</v>
      </c>
      <c r="J16" s="94">
        <v>1037</v>
      </c>
      <c r="K16" s="94">
        <v>224</v>
      </c>
      <c r="L16" s="99">
        <f t="shared" si="0"/>
        <v>1261</v>
      </c>
      <c r="M16" s="96">
        <v>0</v>
      </c>
      <c r="N16" s="96">
        <v>739</v>
      </c>
      <c r="O16" s="96">
        <v>0</v>
      </c>
      <c r="P16" s="99">
        <f t="shared" si="1"/>
        <v>739</v>
      </c>
      <c r="Q16" s="30">
        <v>0</v>
      </c>
      <c r="R16" s="30">
        <v>0</v>
      </c>
      <c r="S16" s="30">
        <v>35</v>
      </c>
      <c r="T16" s="99">
        <f t="shared" si="2"/>
        <v>12</v>
      </c>
      <c r="U16" s="12">
        <f t="shared" si="5"/>
        <v>19497</v>
      </c>
      <c r="W16" s="11">
        <v>45282</v>
      </c>
      <c r="X16" s="12">
        <v>4</v>
      </c>
      <c r="Y16" s="12">
        <v>4</v>
      </c>
      <c r="Z16" s="21">
        <v>630</v>
      </c>
    </row>
    <row r="17" spans="1:32" ht="19.899999999999999" customHeight="1" x14ac:dyDescent="0.25">
      <c r="A17" s="54">
        <v>12</v>
      </c>
      <c r="B17" s="54">
        <v>10</v>
      </c>
      <c r="C17" s="54">
        <v>3</v>
      </c>
      <c r="D17" s="54">
        <v>4</v>
      </c>
      <c r="E17" s="54">
        <v>2</v>
      </c>
      <c r="F17" s="54">
        <v>2</v>
      </c>
      <c r="G17" s="100">
        <f t="shared" si="3"/>
        <v>4</v>
      </c>
      <c r="H17" s="57">
        <v>49</v>
      </c>
      <c r="I17" s="99">
        <f t="shared" si="4"/>
        <v>49</v>
      </c>
      <c r="J17" s="94">
        <v>1348</v>
      </c>
      <c r="K17" s="94">
        <v>256</v>
      </c>
      <c r="L17" s="99">
        <f t="shared" si="0"/>
        <v>1604</v>
      </c>
      <c r="M17" s="96">
        <v>0</v>
      </c>
      <c r="N17" s="96">
        <v>861</v>
      </c>
      <c r="O17" s="96">
        <v>0</v>
      </c>
      <c r="P17" s="99">
        <f t="shared" si="1"/>
        <v>861</v>
      </c>
      <c r="Q17" s="30">
        <v>0</v>
      </c>
      <c r="R17" s="30">
        <v>0</v>
      </c>
      <c r="S17" s="30">
        <v>0</v>
      </c>
      <c r="T17" s="99">
        <f t="shared" si="2"/>
        <v>14</v>
      </c>
      <c r="U17" s="12">
        <f t="shared" si="5"/>
        <v>17893</v>
      </c>
      <c r="W17" s="11"/>
      <c r="X17" s="21"/>
      <c r="Y17" s="21"/>
      <c r="Z17" s="12"/>
    </row>
    <row r="18" spans="1:32" ht="19.899999999999999" customHeight="1" x14ac:dyDescent="0.25">
      <c r="A18" s="54">
        <v>13</v>
      </c>
      <c r="B18" s="54">
        <v>10</v>
      </c>
      <c r="C18" s="54">
        <v>1</v>
      </c>
      <c r="D18" s="54">
        <v>6</v>
      </c>
      <c r="E18" s="54">
        <v>1</v>
      </c>
      <c r="F18" s="54">
        <v>3</v>
      </c>
      <c r="G18" s="100">
        <f t="shared" si="3"/>
        <v>4</v>
      </c>
      <c r="H18" s="57">
        <v>10</v>
      </c>
      <c r="I18" s="99">
        <f t="shared" si="4"/>
        <v>10</v>
      </c>
      <c r="J18" s="94">
        <v>1284</v>
      </c>
      <c r="K18" s="94">
        <v>256</v>
      </c>
      <c r="L18" s="99">
        <f t="shared" si="0"/>
        <v>1540</v>
      </c>
      <c r="M18" s="96">
        <v>200</v>
      </c>
      <c r="N18" s="96">
        <v>1026</v>
      </c>
      <c r="O18" s="96">
        <v>0</v>
      </c>
      <c r="P18" s="99">
        <f t="shared" si="1"/>
        <v>1226</v>
      </c>
      <c r="Q18" s="30">
        <v>0</v>
      </c>
      <c r="R18" s="30">
        <v>0</v>
      </c>
      <c r="S18" s="30">
        <v>0</v>
      </c>
      <c r="T18" s="99">
        <f t="shared" si="2"/>
        <v>14</v>
      </c>
      <c r="U18" s="12">
        <f t="shared" si="5"/>
        <v>16353</v>
      </c>
      <c r="W18" s="11"/>
      <c r="X18" s="90"/>
      <c r="Y18" s="14"/>
      <c r="Z18" s="21"/>
    </row>
    <row r="19" spans="1:32" ht="19.899999999999999" customHeight="1" x14ac:dyDescent="0.25">
      <c r="A19" s="54">
        <v>14</v>
      </c>
      <c r="B19" s="54">
        <v>10</v>
      </c>
      <c r="C19" s="54">
        <v>1</v>
      </c>
      <c r="D19" s="54">
        <v>6</v>
      </c>
      <c r="E19" s="54">
        <v>1</v>
      </c>
      <c r="F19" s="54">
        <v>2</v>
      </c>
      <c r="G19" s="100">
        <f t="shared" si="3"/>
        <v>3</v>
      </c>
      <c r="H19" s="57">
        <v>22</v>
      </c>
      <c r="I19" s="99">
        <f t="shared" si="4"/>
        <v>22</v>
      </c>
      <c r="J19" s="94">
        <v>862</v>
      </c>
      <c r="K19" s="94">
        <v>434</v>
      </c>
      <c r="L19" s="99">
        <f t="shared" si="0"/>
        <v>1320</v>
      </c>
      <c r="M19" s="96">
        <v>30</v>
      </c>
      <c r="N19" s="96">
        <v>912</v>
      </c>
      <c r="O19" s="96">
        <v>0</v>
      </c>
      <c r="P19" s="99">
        <f t="shared" si="1"/>
        <v>942</v>
      </c>
      <c r="Q19" s="30">
        <v>24</v>
      </c>
      <c r="R19" s="30">
        <v>0</v>
      </c>
      <c r="S19" s="30">
        <v>0</v>
      </c>
      <c r="T19" s="99">
        <f t="shared" si="2"/>
        <v>13</v>
      </c>
      <c r="U19" s="12">
        <f t="shared" si="5"/>
        <v>15033</v>
      </c>
      <c r="W19" s="11"/>
      <c r="X19" s="90"/>
      <c r="Y19" s="14"/>
      <c r="Z19" s="21"/>
    </row>
    <row r="20" spans="1:32" ht="19.899999999999999" customHeight="1" x14ac:dyDescent="0.25">
      <c r="A20" s="54">
        <v>15</v>
      </c>
      <c r="B20" s="54">
        <v>9</v>
      </c>
      <c r="C20" s="54">
        <v>2</v>
      </c>
      <c r="D20" s="54">
        <v>6</v>
      </c>
      <c r="E20" s="54">
        <v>2</v>
      </c>
      <c r="F20" s="54">
        <v>2</v>
      </c>
      <c r="G20" s="100">
        <f t="shared" si="3"/>
        <v>4</v>
      </c>
      <c r="H20" s="57">
        <v>27</v>
      </c>
      <c r="I20" s="99">
        <f t="shared" si="4"/>
        <v>27</v>
      </c>
      <c r="J20" s="94">
        <v>942</v>
      </c>
      <c r="K20" s="94">
        <v>504</v>
      </c>
      <c r="L20" s="99">
        <f t="shared" si="0"/>
        <v>1446</v>
      </c>
      <c r="M20" s="96">
        <v>30</v>
      </c>
      <c r="N20" s="96">
        <v>931</v>
      </c>
      <c r="O20" s="96">
        <v>0</v>
      </c>
      <c r="P20" s="99">
        <f t="shared" si="1"/>
        <v>961</v>
      </c>
      <c r="Q20" s="30">
        <v>0</v>
      </c>
      <c r="R20" s="30">
        <v>0</v>
      </c>
      <c r="S20" s="30">
        <v>0</v>
      </c>
      <c r="T20" s="99">
        <f t="shared" si="2"/>
        <v>13</v>
      </c>
      <c r="U20" s="12">
        <f t="shared" si="5"/>
        <v>13587</v>
      </c>
      <c r="W20" s="115" t="s">
        <v>2</v>
      </c>
      <c r="X20" s="116"/>
      <c r="Y20" s="36"/>
      <c r="Z20" s="30">
        <f>SUM(Z7:Z19)</f>
        <v>26892</v>
      </c>
    </row>
    <row r="21" spans="1:32" ht="19.899999999999999" customHeight="1" x14ac:dyDescent="0.25">
      <c r="A21" s="54">
        <v>16</v>
      </c>
      <c r="B21" s="54">
        <v>9</v>
      </c>
      <c r="C21" s="54">
        <v>3</v>
      </c>
      <c r="D21" s="54">
        <v>6</v>
      </c>
      <c r="E21" s="54">
        <v>0</v>
      </c>
      <c r="F21" s="54">
        <v>2</v>
      </c>
      <c r="G21" s="100">
        <f t="shared" si="3"/>
        <v>2</v>
      </c>
      <c r="H21" s="57">
        <v>67</v>
      </c>
      <c r="I21" s="99">
        <f t="shared" si="4"/>
        <v>67</v>
      </c>
      <c r="J21" s="94">
        <v>954</v>
      </c>
      <c r="K21" s="94">
        <v>520</v>
      </c>
      <c r="L21" s="99">
        <f t="shared" si="0"/>
        <v>1474</v>
      </c>
      <c r="M21" s="96">
        <v>30</v>
      </c>
      <c r="N21" s="96">
        <v>923</v>
      </c>
      <c r="O21" s="96">
        <v>0</v>
      </c>
      <c r="P21" s="99">
        <f t="shared" si="1"/>
        <v>953</v>
      </c>
      <c r="Q21" s="30">
        <v>0</v>
      </c>
      <c r="R21" s="30">
        <v>0</v>
      </c>
      <c r="S21" s="30">
        <v>0</v>
      </c>
      <c r="T21" s="99">
        <f t="shared" si="2"/>
        <v>11</v>
      </c>
      <c r="U21" s="12">
        <f t="shared" si="5"/>
        <v>12113</v>
      </c>
      <c r="W21" s="120" t="s">
        <v>69</v>
      </c>
      <c r="X21" s="121"/>
      <c r="Y21" s="37"/>
      <c r="Z21" s="20"/>
      <c r="AA21" s="91"/>
    </row>
    <row r="22" spans="1:32" ht="19.899999999999999" customHeight="1" x14ac:dyDescent="0.25">
      <c r="A22" s="54">
        <v>17</v>
      </c>
      <c r="B22" s="54">
        <v>9</v>
      </c>
      <c r="C22" s="54">
        <v>0</v>
      </c>
      <c r="D22" s="54">
        <v>3</v>
      </c>
      <c r="E22" s="54">
        <v>0</v>
      </c>
      <c r="F22" s="54">
        <v>0</v>
      </c>
      <c r="G22" s="100">
        <f t="shared" si="3"/>
        <v>0</v>
      </c>
      <c r="H22" s="57">
        <v>0</v>
      </c>
      <c r="I22" s="99">
        <f t="shared" si="4"/>
        <v>0</v>
      </c>
      <c r="J22" s="94">
        <v>776</v>
      </c>
      <c r="K22" s="94">
        <v>232</v>
      </c>
      <c r="L22" s="99">
        <f t="shared" si="0"/>
        <v>1020</v>
      </c>
      <c r="M22" s="96">
        <v>0</v>
      </c>
      <c r="N22" s="96">
        <v>1280</v>
      </c>
      <c r="O22" s="96">
        <v>128</v>
      </c>
      <c r="P22" s="99">
        <f t="shared" si="1"/>
        <v>1408</v>
      </c>
      <c r="Q22" s="30">
        <v>12</v>
      </c>
      <c r="R22" s="30">
        <v>0</v>
      </c>
      <c r="S22" s="30">
        <v>0</v>
      </c>
      <c r="T22" s="99">
        <f t="shared" si="2"/>
        <v>9</v>
      </c>
      <c r="U22" s="12">
        <f t="shared" si="5"/>
        <v>11093</v>
      </c>
      <c r="W22" s="107" t="s">
        <v>2</v>
      </c>
      <c r="X22" s="108"/>
      <c r="Y22" s="35"/>
      <c r="Z22" s="31">
        <f>SUM(Z20+Z21)</f>
        <v>26892</v>
      </c>
      <c r="AC22" s="8"/>
      <c r="AD22" s="16"/>
      <c r="AF22" s="15"/>
    </row>
    <row r="23" spans="1:32" ht="19.899999999999999" customHeight="1" x14ac:dyDescent="0.25">
      <c r="A23" s="54">
        <v>18</v>
      </c>
      <c r="B23" s="54">
        <v>10</v>
      </c>
      <c r="C23" s="54">
        <v>2</v>
      </c>
      <c r="D23" s="54">
        <v>3</v>
      </c>
      <c r="E23" s="54">
        <v>1</v>
      </c>
      <c r="F23" s="54">
        <v>3</v>
      </c>
      <c r="G23" s="100">
        <f t="shared" si="3"/>
        <v>4</v>
      </c>
      <c r="H23" s="57">
        <v>52</v>
      </c>
      <c r="I23" s="99">
        <f t="shared" si="4"/>
        <v>52</v>
      </c>
      <c r="J23" s="94">
        <v>670</v>
      </c>
      <c r="K23" s="94">
        <v>400</v>
      </c>
      <c r="L23" s="99">
        <f t="shared" si="0"/>
        <v>1070</v>
      </c>
      <c r="M23" s="96">
        <v>0</v>
      </c>
      <c r="N23" s="96">
        <v>1194</v>
      </c>
      <c r="O23" s="96">
        <v>0</v>
      </c>
      <c r="P23" s="99">
        <f t="shared" si="1"/>
        <v>1194</v>
      </c>
      <c r="Q23" s="30">
        <v>0</v>
      </c>
      <c r="R23" s="30">
        <v>0</v>
      </c>
      <c r="S23" s="30">
        <v>0</v>
      </c>
      <c r="T23" s="99">
        <f t="shared" si="2"/>
        <v>14</v>
      </c>
      <c r="U23" s="12">
        <f t="shared" si="5"/>
        <v>10023</v>
      </c>
      <c r="X23" s="16"/>
      <c r="Y23" s="16"/>
      <c r="AC23" s="8"/>
    </row>
    <row r="24" spans="1:32" ht="19.899999999999999" customHeight="1" x14ac:dyDescent="0.25">
      <c r="A24" s="54">
        <v>19</v>
      </c>
      <c r="B24" s="54">
        <v>10</v>
      </c>
      <c r="C24" s="54">
        <v>1</v>
      </c>
      <c r="D24" s="54">
        <v>3</v>
      </c>
      <c r="E24" s="54">
        <v>2</v>
      </c>
      <c r="F24" s="54">
        <v>2</v>
      </c>
      <c r="G24" s="100">
        <f t="shared" si="3"/>
        <v>4</v>
      </c>
      <c r="H24" s="57">
        <v>45</v>
      </c>
      <c r="I24" s="99">
        <f t="shared" si="4"/>
        <v>45</v>
      </c>
      <c r="J24" s="94">
        <v>640</v>
      </c>
      <c r="K24" s="94">
        <v>440</v>
      </c>
      <c r="L24" s="99">
        <f t="shared" si="0"/>
        <v>1080</v>
      </c>
      <c r="M24" s="96">
        <v>30</v>
      </c>
      <c r="N24" s="96">
        <v>1235</v>
      </c>
      <c r="O24" s="96">
        <v>120</v>
      </c>
      <c r="P24" s="99">
        <f t="shared" si="1"/>
        <v>1385</v>
      </c>
      <c r="Q24" s="30">
        <v>0</v>
      </c>
      <c r="R24" s="30">
        <v>0</v>
      </c>
      <c r="S24" s="30">
        <v>0</v>
      </c>
      <c r="T24" s="99">
        <f t="shared" si="2"/>
        <v>14</v>
      </c>
      <c r="U24" s="12">
        <f t="shared" si="5"/>
        <v>8943</v>
      </c>
      <c r="X24" s="16"/>
      <c r="Y24" s="16"/>
      <c r="Z24" s="16"/>
      <c r="AC24" s="8"/>
      <c r="AF24" s="15"/>
    </row>
    <row r="25" spans="1:32" ht="33.75" x14ac:dyDescent="0.25">
      <c r="A25" s="54">
        <v>20</v>
      </c>
      <c r="B25" s="54">
        <v>9</v>
      </c>
      <c r="C25" s="54">
        <v>1</v>
      </c>
      <c r="D25" s="54">
        <v>4</v>
      </c>
      <c r="E25" s="54">
        <v>1</v>
      </c>
      <c r="F25" s="54">
        <v>4</v>
      </c>
      <c r="G25" s="100">
        <f t="shared" si="3"/>
        <v>5</v>
      </c>
      <c r="H25" s="57">
        <v>2</v>
      </c>
      <c r="I25" s="99">
        <f t="shared" si="4"/>
        <v>2</v>
      </c>
      <c r="J25" s="94">
        <v>83</v>
      </c>
      <c r="K25" s="94">
        <v>680</v>
      </c>
      <c r="L25" s="99">
        <f t="shared" si="0"/>
        <v>763</v>
      </c>
      <c r="M25" s="96">
        <v>990</v>
      </c>
      <c r="N25" s="96">
        <v>1084</v>
      </c>
      <c r="O25" s="96">
        <v>136</v>
      </c>
      <c r="P25" s="99">
        <f t="shared" si="1"/>
        <v>2210</v>
      </c>
      <c r="Q25" s="30">
        <v>0</v>
      </c>
      <c r="R25" s="30">
        <v>0</v>
      </c>
      <c r="S25" s="30">
        <v>0</v>
      </c>
      <c r="T25" s="99">
        <f t="shared" si="2"/>
        <v>14</v>
      </c>
      <c r="U25" s="12">
        <f t="shared" si="5"/>
        <v>8180</v>
      </c>
      <c r="W25" s="19" t="s">
        <v>22</v>
      </c>
      <c r="X25" s="43" t="s">
        <v>25</v>
      </c>
      <c r="Y25" s="68" t="s">
        <v>11</v>
      </c>
      <c r="Z25" s="43" t="s">
        <v>23</v>
      </c>
      <c r="AA25" s="64" t="s">
        <v>24</v>
      </c>
      <c r="AB25" s="65" t="s">
        <v>52</v>
      </c>
      <c r="AC25" s="65" t="s">
        <v>54</v>
      </c>
      <c r="AD25" s="40" t="s">
        <v>28</v>
      </c>
      <c r="AE25" s="19" t="s">
        <v>26</v>
      </c>
      <c r="AF25" s="42" t="s">
        <v>27</v>
      </c>
    </row>
    <row r="26" spans="1:32" ht="19.899999999999999" customHeight="1" x14ac:dyDescent="0.25">
      <c r="A26" s="54">
        <v>21</v>
      </c>
      <c r="B26" s="54">
        <v>9</v>
      </c>
      <c r="C26" s="54">
        <v>3</v>
      </c>
      <c r="D26" s="54">
        <v>3</v>
      </c>
      <c r="E26" s="54">
        <v>1</v>
      </c>
      <c r="F26" s="54">
        <v>5</v>
      </c>
      <c r="G26" s="100">
        <f t="shared" si="3"/>
        <v>6</v>
      </c>
      <c r="H26" s="57">
        <v>28</v>
      </c>
      <c r="I26" s="99">
        <f t="shared" si="4"/>
        <v>28</v>
      </c>
      <c r="J26" s="94">
        <v>135</v>
      </c>
      <c r="K26" s="94">
        <v>464</v>
      </c>
      <c r="L26" s="99">
        <f t="shared" si="0"/>
        <v>599</v>
      </c>
      <c r="M26" s="96">
        <v>580</v>
      </c>
      <c r="N26" s="96">
        <v>1384</v>
      </c>
      <c r="O26" s="96">
        <v>790</v>
      </c>
      <c r="P26" s="99">
        <f t="shared" si="1"/>
        <v>2754</v>
      </c>
      <c r="Q26" s="30">
        <v>0</v>
      </c>
      <c r="R26" s="30">
        <v>0</v>
      </c>
      <c r="S26" s="30">
        <v>0</v>
      </c>
      <c r="T26" s="99">
        <f t="shared" si="2"/>
        <v>15</v>
      </c>
      <c r="U26" s="12">
        <f t="shared" ref="U26:U32" si="6">SUM(U25-L26)</f>
        <v>7581</v>
      </c>
      <c r="W26" s="17">
        <v>45266</v>
      </c>
      <c r="X26" s="21">
        <v>3580</v>
      </c>
      <c r="Y26" s="14">
        <v>18</v>
      </c>
      <c r="Z26" s="21">
        <v>1190</v>
      </c>
      <c r="AA26" s="21">
        <v>0</v>
      </c>
      <c r="AB26" s="21">
        <v>0</v>
      </c>
      <c r="AC26" s="21">
        <f>Y26-AB26</f>
        <v>18</v>
      </c>
      <c r="AD26" s="12">
        <f>SUM(Z26+AA26)</f>
        <v>1190</v>
      </c>
      <c r="AE26" s="12">
        <f>SUM(X26-AD26)</f>
        <v>2390</v>
      </c>
      <c r="AF26" s="12">
        <f>SUM(AE26+AA26)</f>
        <v>2390</v>
      </c>
    </row>
    <row r="27" spans="1:32" ht="19.899999999999999" customHeight="1" x14ac:dyDescent="0.25">
      <c r="A27" s="54">
        <v>22</v>
      </c>
      <c r="B27" s="54">
        <v>10</v>
      </c>
      <c r="C27" s="54">
        <v>1</v>
      </c>
      <c r="D27" s="54">
        <v>4</v>
      </c>
      <c r="E27" s="54">
        <v>0</v>
      </c>
      <c r="F27" s="54">
        <v>2</v>
      </c>
      <c r="G27" s="100">
        <f t="shared" si="3"/>
        <v>2</v>
      </c>
      <c r="H27" s="57">
        <v>4</v>
      </c>
      <c r="I27" s="99">
        <f t="shared" si="4"/>
        <v>4</v>
      </c>
      <c r="J27" s="94">
        <v>81</v>
      </c>
      <c r="K27" s="94">
        <v>448</v>
      </c>
      <c r="L27" s="99">
        <f t="shared" si="0"/>
        <v>529</v>
      </c>
      <c r="M27" s="96">
        <v>200</v>
      </c>
      <c r="N27" s="96">
        <v>1068</v>
      </c>
      <c r="O27" s="96">
        <v>808</v>
      </c>
      <c r="P27" s="99">
        <f t="shared" si="1"/>
        <v>2076</v>
      </c>
      <c r="Q27" s="30">
        <v>0</v>
      </c>
      <c r="R27" s="30">
        <v>0</v>
      </c>
      <c r="S27" s="30">
        <v>0</v>
      </c>
      <c r="T27" s="99">
        <f t="shared" si="2"/>
        <v>12</v>
      </c>
      <c r="U27" s="12">
        <f t="shared" si="6"/>
        <v>7052</v>
      </c>
      <c r="W27" s="17">
        <v>45267</v>
      </c>
      <c r="X27" s="21">
        <v>3750</v>
      </c>
      <c r="Y27" s="14">
        <v>19</v>
      </c>
      <c r="Z27" s="21">
        <v>1000</v>
      </c>
      <c r="AA27" s="21">
        <v>0</v>
      </c>
      <c r="AB27" s="21">
        <v>0</v>
      </c>
      <c r="AC27" s="21">
        <f t="shared" ref="AC27:AC36" si="7">Y27-AB27</f>
        <v>19</v>
      </c>
      <c r="AD27" s="12">
        <f t="shared" ref="AD27:AD36" si="8">SUM(Z27+AA27)</f>
        <v>1000</v>
      </c>
      <c r="AE27" s="12">
        <f t="shared" ref="AE27:AE36" si="9">SUM(X27-AD27)</f>
        <v>2750</v>
      </c>
      <c r="AF27" s="12">
        <f>SUM(AE27+AA27)</f>
        <v>2750</v>
      </c>
    </row>
    <row r="28" spans="1:32" ht="19.899999999999999" customHeight="1" x14ac:dyDescent="0.25">
      <c r="A28" s="54">
        <v>23</v>
      </c>
      <c r="B28" s="54">
        <v>10</v>
      </c>
      <c r="C28" s="54">
        <v>1</v>
      </c>
      <c r="D28" s="54">
        <v>5</v>
      </c>
      <c r="E28" s="54">
        <v>0</v>
      </c>
      <c r="F28" s="54">
        <v>4</v>
      </c>
      <c r="G28" s="100">
        <f>SUM(E28+F28)</f>
        <v>4</v>
      </c>
      <c r="H28" s="57">
        <v>6</v>
      </c>
      <c r="I28" s="99">
        <f>SUM(H28+S28)</f>
        <v>6</v>
      </c>
      <c r="J28" s="94">
        <v>410</v>
      </c>
      <c r="K28" s="94">
        <v>448</v>
      </c>
      <c r="L28" s="99">
        <f>SUM(J28+K28+Q28)</f>
        <v>877</v>
      </c>
      <c r="M28" s="96">
        <v>230</v>
      </c>
      <c r="N28" s="96">
        <v>872</v>
      </c>
      <c r="O28" s="96">
        <v>816</v>
      </c>
      <c r="P28" s="99">
        <f>SUM(M28+N28+O28+R28)</f>
        <v>1918</v>
      </c>
      <c r="Q28" s="30">
        <v>19</v>
      </c>
      <c r="R28" s="30">
        <v>0</v>
      </c>
      <c r="S28" s="30">
        <v>0</v>
      </c>
      <c r="T28" s="99">
        <f>SUM(B28+G28)</f>
        <v>14</v>
      </c>
      <c r="U28" s="12">
        <f t="shared" si="6"/>
        <v>6175</v>
      </c>
      <c r="W28" s="17">
        <v>45273</v>
      </c>
      <c r="X28" s="21">
        <v>3070</v>
      </c>
      <c r="Y28" s="14">
        <v>16</v>
      </c>
      <c r="Z28" s="21">
        <v>820</v>
      </c>
      <c r="AA28" s="21">
        <v>0</v>
      </c>
      <c r="AB28" s="21">
        <v>0</v>
      </c>
      <c r="AC28" s="21">
        <f t="shared" si="7"/>
        <v>16</v>
      </c>
      <c r="AD28" s="12">
        <f t="shared" si="8"/>
        <v>820</v>
      </c>
      <c r="AE28" s="12">
        <f t="shared" si="9"/>
        <v>2250</v>
      </c>
      <c r="AF28" s="12">
        <f t="shared" ref="AF28:AF36" si="10">SUM(AE28+AA28)</f>
        <v>2250</v>
      </c>
    </row>
    <row r="29" spans="1:32" ht="19.899999999999999" customHeight="1" x14ac:dyDescent="0.25">
      <c r="A29" s="54">
        <v>24</v>
      </c>
      <c r="B29" s="54">
        <v>10</v>
      </c>
      <c r="C29" s="54">
        <v>2</v>
      </c>
      <c r="D29" s="54">
        <v>3</v>
      </c>
      <c r="E29" s="54">
        <v>0</v>
      </c>
      <c r="F29" s="54">
        <v>3</v>
      </c>
      <c r="G29" s="100">
        <f>SUM(E29+F29)</f>
        <v>3</v>
      </c>
      <c r="H29" s="57">
        <v>46</v>
      </c>
      <c r="I29" s="99">
        <f>SUM(H29+S29)</f>
        <v>46</v>
      </c>
      <c r="J29" s="94">
        <v>195</v>
      </c>
      <c r="K29" s="94">
        <v>448</v>
      </c>
      <c r="L29" s="99">
        <f>SUM(J29+K29+Q29)</f>
        <v>643</v>
      </c>
      <c r="M29" s="96">
        <v>150</v>
      </c>
      <c r="N29" s="96">
        <v>1159</v>
      </c>
      <c r="O29" s="96">
        <v>816</v>
      </c>
      <c r="P29" s="99">
        <f>SUM(M29+N29+O29+R29)</f>
        <v>2125</v>
      </c>
      <c r="Q29" s="30">
        <v>0</v>
      </c>
      <c r="R29" s="30">
        <v>0</v>
      </c>
      <c r="S29" s="30">
        <v>0</v>
      </c>
      <c r="T29" s="99">
        <f>SUM(B29+G29)</f>
        <v>13</v>
      </c>
      <c r="U29" s="12">
        <f t="shared" si="6"/>
        <v>5532</v>
      </c>
      <c r="W29" s="17">
        <v>45274</v>
      </c>
      <c r="X29" s="21">
        <v>1980</v>
      </c>
      <c r="Y29" s="14">
        <v>7</v>
      </c>
      <c r="Z29" s="21">
        <v>850</v>
      </c>
      <c r="AA29" s="21">
        <v>0</v>
      </c>
      <c r="AB29" s="21">
        <v>0</v>
      </c>
      <c r="AC29" s="21">
        <f t="shared" si="7"/>
        <v>7</v>
      </c>
      <c r="AD29" s="12">
        <f t="shared" si="8"/>
        <v>850</v>
      </c>
      <c r="AE29" s="12">
        <f t="shared" si="9"/>
        <v>1130</v>
      </c>
      <c r="AF29" s="12">
        <f t="shared" si="10"/>
        <v>1130</v>
      </c>
    </row>
    <row r="30" spans="1:32" ht="19.899999999999999" customHeight="1" x14ac:dyDescent="0.25">
      <c r="A30" s="54">
        <v>25</v>
      </c>
      <c r="B30" s="54">
        <v>10</v>
      </c>
      <c r="C30" s="54">
        <v>1</v>
      </c>
      <c r="D30" s="54">
        <v>2</v>
      </c>
      <c r="E30" s="54">
        <v>0</v>
      </c>
      <c r="F30" s="54">
        <v>3</v>
      </c>
      <c r="G30" s="100">
        <f>SUM(E30+F30)</f>
        <v>3</v>
      </c>
      <c r="H30" s="57">
        <v>63</v>
      </c>
      <c r="I30" s="99">
        <f>SUM(H30+S30)</f>
        <v>63</v>
      </c>
      <c r="J30" s="94">
        <v>280</v>
      </c>
      <c r="K30" s="94">
        <v>256</v>
      </c>
      <c r="L30" s="99">
        <f>SUM(J30+K30+Q30)</f>
        <v>536</v>
      </c>
      <c r="M30" s="96">
        <v>90</v>
      </c>
      <c r="N30" s="96">
        <v>1458</v>
      </c>
      <c r="O30" s="96">
        <v>816</v>
      </c>
      <c r="P30" s="99">
        <f>SUM(M30+N30+O30+R30)</f>
        <v>2364</v>
      </c>
      <c r="Q30" s="30">
        <v>0</v>
      </c>
      <c r="R30" s="30">
        <v>0</v>
      </c>
      <c r="S30" s="30">
        <v>0</v>
      </c>
      <c r="T30" s="99">
        <f>SUM(B30+G30)</f>
        <v>13</v>
      </c>
      <c r="U30" s="12">
        <f t="shared" si="6"/>
        <v>4996</v>
      </c>
      <c r="W30" s="17">
        <v>45275</v>
      </c>
      <c r="X30" s="21">
        <v>1150</v>
      </c>
      <c r="Y30" s="21">
        <v>6</v>
      </c>
      <c r="Z30" s="21">
        <v>100</v>
      </c>
      <c r="AA30" s="21">
        <v>0</v>
      </c>
      <c r="AB30" s="21">
        <v>0</v>
      </c>
      <c r="AC30" s="21">
        <f t="shared" si="7"/>
        <v>6</v>
      </c>
      <c r="AD30" s="12">
        <f t="shared" si="8"/>
        <v>100</v>
      </c>
      <c r="AE30" s="12">
        <f t="shared" si="9"/>
        <v>1050</v>
      </c>
      <c r="AF30" s="12">
        <f t="shared" si="10"/>
        <v>1050</v>
      </c>
    </row>
    <row r="31" spans="1:32" ht="19.899999999999999" customHeight="1" x14ac:dyDescent="0.25">
      <c r="A31" s="54">
        <v>26</v>
      </c>
      <c r="B31" s="54">
        <v>10</v>
      </c>
      <c r="C31" s="54">
        <v>1</v>
      </c>
      <c r="D31" s="54">
        <v>2</v>
      </c>
      <c r="E31" s="54">
        <v>0</v>
      </c>
      <c r="F31" s="54">
        <v>1</v>
      </c>
      <c r="G31" s="100">
        <f>SUM(E31+F31)</f>
        <v>1</v>
      </c>
      <c r="H31" s="57">
        <v>37</v>
      </c>
      <c r="I31" s="99">
        <f>SUM(H31+S31)</f>
        <v>37</v>
      </c>
      <c r="J31" s="94">
        <v>259</v>
      </c>
      <c r="K31" s="94">
        <v>264</v>
      </c>
      <c r="L31" s="99">
        <f t="shared" ref="L31:L32" si="11">SUM(J31+K31+Q31)</f>
        <v>523</v>
      </c>
      <c r="M31" s="96">
        <v>90</v>
      </c>
      <c r="N31" s="96">
        <v>1552</v>
      </c>
      <c r="O31" s="96">
        <v>824</v>
      </c>
      <c r="P31" s="99">
        <f>SUM(M31+N31+O31+R31)</f>
        <v>2466</v>
      </c>
      <c r="Q31" s="30">
        <v>0</v>
      </c>
      <c r="R31" s="30">
        <v>0</v>
      </c>
      <c r="S31" s="30">
        <v>0</v>
      </c>
      <c r="T31" s="99">
        <f>SUM(B31+G31)</f>
        <v>11</v>
      </c>
      <c r="U31" s="12">
        <f t="shared" si="6"/>
        <v>4473</v>
      </c>
      <c r="W31" s="17">
        <v>45280</v>
      </c>
      <c r="X31" s="21">
        <v>2170</v>
      </c>
      <c r="Y31" s="21">
        <v>16</v>
      </c>
      <c r="Z31" s="21">
        <v>0</v>
      </c>
      <c r="AA31" s="21">
        <v>0</v>
      </c>
      <c r="AB31" s="21">
        <v>0</v>
      </c>
      <c r="AC31" s="21">
        <f>Y31-AB31</f>
        <v>16</v>
      </c>
      <c r="AD31" s="12">
        <f t="shared" si="8"/>
        <v>0</v>
      </c>
      <c r="AE31" s="12">
        <f t="shared" si="9"/>
        <v>2170</v>
      </c>
      <c r="AF31" s="12">
        <f t="shared" si="10"/>
        <v>2170</v>
      </c>
    </row>
    <row r="32" spans="1:32" ht="19.899999999999999" customHeight="1" x14ac:dyDescent="0.25">
      <c r="A32" s="54">
        <v>27</v>
      </c>
      <c r="B32" s="54">
        <v>11</v>
      </c>
      <c r="C32" s="54">
        <v>2</v>
      </c>
      <c r="D32" s="54">
        <v>3</v>
      </c>
      <c r="E32" s="54">
        <v>1</v>
      </c>
      <c r="F32" s="54">
        <v>1</v>
      </c>
      <c r="G32" s="100">
        <f>SUM(E32+F32)</f>
        <v>2</v>
      </c>
      <c r="H32" s="57">
        <v>34</v>
      </c>
      <c r="I32" s="99">
        <f>SUM(H32+S32)</f>
        <v>34</v>
      </c>
      <c r="J32" s="94">
        <v>602</v>
      </c>
      <c r="K32" s="94">
        <v>264</v>
      </c>
      <c r="L32" s="99">
        <f t="shared" si="11"/>
        <v>866</v>
      </c>
      <c r="M32" s="96">
        <v>160</v>
      </c>
      <c r="N32" s="96">
        <v>1567</v>
      </c>
      <c r="O32" s="96">
        <v>824</v>
      </c>
      <c r="P32" s="99">
        <f>SUM(M32+N32+O32+R32)</f>
        <v>2551</v>
      </c>
      <c r="Q32" s="30">
        <v>0</v>
      </c>
      <c r="R32" s="30">
        <v>0</v>
      </c>
      <c r="S32" s="30">
        <v>0</v>
      </c>
      <c r="T32" s="99">
        <f>SUM(B32+G32)</f>
        <v>13</v>
      </c>
      <c r="U32" s="12">
        <f t="shared" si="6"/>
        <v>3607</v>
      </c>
      <c r="W32" s="17">
        <v>45281</v>
      </c>
      <c r="X32" s="21">
        <v>4010</v>
      </c>
      <c r="Y32" s="21">
        <v>17</v>
      </c>
      <c r="Z32" s="21">
        <v>1650</v>
      </c>
      <c r="AA32" s="21">
        <v>0</v>
      </c>
      <c r="AB32" s="21">
        <v>0</v>
      </c>
      <c r="AC32" s="21">
        <f>Y32-AB32</f>
        <v>17</v>
      </c>
      <c r="AD32" s="12">
        <f t="shared" si="8"/>
        <v>1650</v>
      </c>
      <c r="AE32" s="12">
        <f t="shared" si="9"/>
        <v>2360</v>
      </c>
      <c r="AF32" s="12">
        <f t="shared" si="10"/>
        <v>2360</v>
      </c>
    </row>
    <row r="33" spans="1:32" ht="19.899999999999999" customHeight="1" x14ac:dyDescent="0.25">
      <c r="A33" s="54">
        <v>28</v>
      </c>
      <c r="B33" s="54">
        <v>12</v>
      </c>
      <c r="C33" s="54">
        <v>2</v>
      </c>
      <c r="D33" s="54">
        <v>3</v>
      </c>
      <c r="E33" s="54">
        <v>1</v>
      </c>
      <c r="F33" s="54">
        <v>1</v>
      </c>
      <c r="G33" s="100">
        <f t="shared" si="3"/>
        <v>2</v>
      </c>
      <c r="H33" s="57">
        <v>33</v>
      </c>
      <c r="I33" s="99">
        <f t="shared" si="4"/>
        <v>33</v>
      </c>
      <c r="J33" s="94">
        <v>542</v>
      </c>
      <c r="K33" s="94">
        <v>272</v>
      </c>
      <c r="L33" s="99">
        <f t="shared" si="0"/>
        <v>814</v>
      </c>
      <c r="M33" s="96">
        <v>230</v>
      </c>
      <c r="N33" s="96">
        <v>1945</v>
      </c>
      <c r="O33" s="96">
        <v>656</v>
      </c>
      <c r="P33" s="99">
        <f t="shared" si="1"/>
        <v>2861</v>
      </c>
      <c r="Q33" s="30">
        <v>0</v>
      </c>
      <c r="R33" s="30">
        <v>30</v>
      </c>
      <c r="S33" s="30">
        <v>0</v>
      </c>
      <c r="T33" s="99">
        <f t="shared" si="2"/>
        <v>14</v>
      </c>
      <c r="U33" s="12">
        <f t="shared" si="5"/>
        <v>2793</v>
      </c>
      <c r="W33" s="17">
        <v>45281</v>
      </c>
      <c r="X33" s="21">
        <v>3580</v>
      </c>
      <c r="Y33" s="21">
        <v>18</v>
      </c>
      <c r="Z33" s="21">
        <v>650</v>
      </c>
      <c r="AA33" s="21">
        <v>300</v>
      </c>
      <c r="AB33" s="21">
        <v>1</v>
      </c>
      <c r="AC33" s="21">
        <f t="shared" si="7"/>
        <v>17</v>
      </c>
      <c r="AD33" s="12">
        <f t="shared" si="8"/>
        <v>950</v>
      </c>
      <c r="AE33" s="12">
        <f t="shared" si="9"/>
        <v>2630</v>
      </c>
      <c r="AF33" s="12">
        <f t="shared" si="10"/>
        <v>2930</v>
      </c>
    </row>
    <row r="34" spans="1:32" ht="19.899999999999999" customHeight="1" x14ac:dyDescent="0.25">
      <c r="A34" s="54">
        <v>29</v>
      </c>
      <c r="B34" s="54">
        <v>12</v>
      </c>
      <c r="C34" s="54">
        <v>3</v>
      </c>
      <c r="D34" s="54">
        <v>3</v>
      </c>
      <c r="E34" s="54">
        <v>0</v>
      </c>
      <c r="F34" s="54">
        <v>3</v>
      </c>
      <c r="G34" s="100">
        <f t="shared" si="3"/>
        <v>3</v>
      </c>
      <c r="H34" s="57">
        <v>27</v>
      </c>
      <c r="I34" s="99">
        <f t="shared" si="4"/>
        <v>27</v>
      </c>
      <c r="J34" s="94">
        <v>553</v>
      </c>
      <c r="K34" s="94">
        <v>280</v>
      </c>
      <c r="L34" s="99">
        <f t="shared" si="0"/>
        <v>833</v>
      </c>
      <c r="M34" s="96">
        <v>330</v>
      </c>
      <c r="N34" s="96">
        <v>1988</v>
      </c>
      <c r="O34" s="96">
        <v>0</v>
      </c>
      <c r="P34" s="99">
        <f t="shared" si="1"/>
        <v>2318</v>
      </c>
      <c r="Q34" s="30">
        <v>0</v>
      </c>
      <c r="R34" s="30">
        <v>0</v>
      </c>
      <c r="S34" s="30">
        <v>0</v>
      </c>
      <c r="T34" s="99">
        <f t="shared" si="2"/>
        <v>15</v>
      </c>
      <c r="U34" s="12">
        <f t="shared" si="5"/>
        <v>1960</v>
      </c>
      <c r="W34" s="17">
        <v>45282</v>
      </c>
      <c r="X34" s="21">
        <v>2060</v>
      </c>
      <c r="Y34" s="21">
        <v>5</v>
      </c>
      <c r="Z34" s="21">
        <v>1400</v>
      </c>
      <c r="AA34" s="21">
        <v>30</v>
      </c>
      <c r="AB34" s="21">
        <v>1</v>
      </c>
      <c r="AC34" s="21">
        <f t="shared" si="7"/>
        <v>4</v>
      </c>
      <c r="AD34" s="12">
        <f t="shared" si="8"/>
        <v>1430</v>
      </c>
      <c r="AE34" s="12">
        <f t="shared" si="9"/>
        <v>630</v>
      </c>
      <c r="AF34" s="12">
        <f t="shared" si="10"/>
        <v>660</v>
      </c>
    </row>
    <row r="35" spans="1:32" ht="19.899999999999999" customHeight="1" x14ac:dyDescent="0.25">
      <c r="A35" s="54">
        <v>30</v>
      </c>
      <c r="B35" s="54">
        <v>12</v>
      </c>
      <c r="C35" s="54">
        <v>1</v>
      </c>
      <c r="D35" s="54">
        <v>3</v>
      </c>
      <c r="E35" s="54">
        <v>0</v>
      </c>
      <c r="F35" s="54">
        <v>3</v>
      </c>
      <c r="G35" s="100">
        <f t="shared" si="3"/>
        <v>3</v>
      </c>
      <c r="H35" s="57">
        <v>5</v>
      </c>
      <c r="I35" s="99">
        <f t="shared" si="4"/>
        <v>5</v>
      </c>
      <c r="J35" s="94">
        <v>440</v>
      </c>
      <c r="K35" s="94">
        <v>280</v>
      </c>
      <c r="L35" s="99">
        <f t="shared" si="0"/>
        <v>720</v>
      </c>
      <c r="M35" s="96">
        <v>735</v>
      </c>
      <c r="N35" s="96">
        <v>1856</v>
      </c>
      <c r="O35" s="96">
        <v>656</v>
      </c>
      <c r="P35" s="99">
        <f t="shared" si="1"/>
        <v>3247</v>
      </c>
      <c r="Q35" s="30">
        <v>0</v>
      </c>
      <c r="R35" s="30">
        <v>0</v>
      </c>
      <c r="S35" s="30">
        <v>0</v>
      </c>
      <c r="T35" s="99">
        <f t="shared" ref="T35:T36" si="12">SUM(B35+G35)</f>
        <v>15</v>
      </c>
      <c r="U35" s="12">
        <f t="shared" ref="U35:U36" si="13">SUM(U34-L35)</f>
        <v>1240</v>
      </c>
      <c r="W35" s="17">
        <v>45287</v>
      </c>
      <c r="X35" s="21">
        <v>3440</v>
      </c>
      <c r="Y35" s="21">
        <v>18</v>
      </c>
      <c r="Z35" s="21">
        <v>1150</v>
      </c>
      <c r="AA35" s="21">
        <v>0</v>
      </c>
      <c r="AB35" s="21">
        <v>0</v>
      </c>
      <c r="AC35" s="21">
        <f t="shared" si="7"/>
        <v>18</v>
      </c>
      <c r="AD35" s="12">
        <f t="shared" si="8"/>
        <v>1150</v>
      </c>
      <c r="AE35" s="12">
        <f t="shared" si="9"/>
        <v>2290</v>
      </c>
      <c r="AF35" s="12">
        <f t="shared" si="10"/>
        <v>2290</v>
      </c>
    </row>
    <row r="36" spans="1:32" ht="19.899999999999999" customHeight="1" x14ac:dyDescent="0.25">
      <c r="A36" s="54">
        <v>31</v>
      </c>
      <c r="B36" s="54">
        <v>12</v>
      </c>
      <c r="C36" s="54">
        <v>0</v>
      </c>
      <c r="D36" s="54">
        <v>2</v>
      </c>
      <c r="E36" s="54">
        <v>0</v>
      </c>
      <c r="F36" s="54">
        <v>5</v>
      </c>
      <c r="G36" s="100">
        <f t="shared" si="3"/>
        <v>5</v>
      </c>
      <c r="H36" s="57">
        <v>0</v>
      </c>
      <c r="I36" s="99">
        <f t="shared" si="4"/>
        <v>0</v>
      </c>
      <c r="J36" s="94">
        <v>0</v>
      </c>
      <c r="K36" s="94">
        <v>480</v>
      </c>
      <c r="L36" s="99">
        <f t="shared" si="0"/>
        <v>480</v>
      </c>
      <c r="M36" s="96">
        <v>280</v>
      </c>
      <c r="N36" s="96">
        <v>2168</v>
      </c>
      <c r="O36" s="96">
        <v>664</v>
      </c>
      <c r="P36" s="99">
        <f t="shared" si="1"/>
        <v>3112</v>
      </c>
      <c r="Q36" s="30">
        <v>0</v>
      </c>
      <c r="R36" s="30">
        <v>0</v>
      </c>
      <c r="S36" s="30">
        <v>0</v>
      </c>
      <c r="T36" s="99">
        <f t="shared" si="12"/>
        <v>17</v>
      </c>
      <c r="U36" s="12">
        <f t="shared" si="13"/>
        <v>760</v>
      </c>
      <c r="W36" s="17">
        <v>45653</v>
      </c>
      <c r="X36" s="21">
        <v>2300</v>
      </c>
      <c r="Y36" s="21">
        <v>13</v>
      </c>
      <c r="Z36" s="21">
        <v>485</v>
      </c>
      <c r="AA36" s="21">
        <v>0</v>
      </c>
      <c r="AB36" s="21">
        <v>0</v>
      </c>
      <c r="AC36" s="21">
        <f t="shared" si="7"/>
        <v>13</v>
      </c>
      <c r="AD36" s="12">
        <f t="shared" si="8"/>
        <v>485</v>
      </c>
      <c r="AE36" s="12">
        <f t="shared" si="9"/>
        <v>1815</v>
      </c>
      <c r="AF36" s="12">
        <f t="shared" si="10"/>
        <v>1815</v>
      </c>
    </row>
    <row r="37" spans="1:32" ht="19.899999999999999" customHeight="1" x14ac:dyDescent="0.25">
      <c r="A37" s="92" t="s">
        <v>2</v>
      </c>
      <c r="B37" s="26">
        <f t="shared" ref="B37" si="14">SUM(B6:B36)</f>
        <v>315</v>
      </c>
      <c r="C37" s="26">
        <f t="shared" ref="C37" si="15">SUM(C6:C36)</f>
        <v>60</v>
      </c>
      <c r="D37" s="26">
        <f t="shared" ref="D37" si="16">SUM(D6:D36)</f>
        <v>113</v>
      </c>
      <c r="E37" s="26">
        <f t="shared" ref="E37" si="17">SUM(E6:E36)</f>
        <v>22</v>
      </c>
      <c r="F37" s="26">
        <f t="shared" ref="F37:G37" si="18">SUM(F6:F36)</f>
        <v>71</v>
      </c>
      <c r="G37" s="26">
        <f t="shared" si="18"/>
        <v>93</v>
      </c>
      <c r="H37" s="26">
        <f t="shared" ref="H37" si="19">SUM(H6:H36)</f>
        <v>1640</v>
      </c>
      <c r="I37" s="26">
        <f t="shared" ref="I37" si="20">SUM(I6:I36)</f>
        <v>1675</v>
      </c>
      <c r="J37" s="26">
        <f t="shared" ref="J37" si="21">SUM(J6:J36)</f>
        <v>16423</v>
      </c>
      <c r="K37" s="26">
        <f t="shared" ref="K37" si="22">SUM(K6:K36)</f>
        <v>9634</v>
      </c>
      <c r="L37" s="26">
        <f t="shared" ref="L37" si="23">SUM(L6:L36)</f>
        <v>26132</v>
      </c>
      <c r="M37" s="26">
        <f t="shared" ref="M37" si="24">SUM(M6:M36)</f>
        <v>11532</v>
      </c>
      <c r="N37" s="26">
        <f t="shared" ref="N37" si="25">SUM(N6:N36)</f>
        <v>39575</v>
      </c>
      <c r="O37" s="26">
        <f t="shared" ref="O37" si="26">SUM(O6:O36)</f>
        <v>9356</v>
      </c>
      <c r="P37" s="26">
        <f t="shared" ref="P37" si="27">SUM(P6:P36)</f>
        <v>60543</v>
      </c>
      <c r="Q37" s="26">
        <f t="shared" ref="Q37" si="28">SUM(Q6:Q36)</f>
        <v>75</v>
      </c>
      <c r="R37" s="26">
        <f t="shared" ref="R37" si="29">SUM(R6:R36)</f>
        <v>80</v>
      </c>
      <c r="S37" s="26">
        <f t="shared" ref="S37" si="30">SUM(S6:S36)</f>
        <v>35</v>
      </c>
      <c r="T37" s="26">
        <f t="shared" ref="T37" si="31">SUM(T6:T36)</f>
        <v>408</v>
      </c>
      <c r="U37" s="26"/>
      <c r="W37" s="41" t="s">
        <v>2</v>
      </c>
      <c r="X37" s="31">
        <f t="shared" ref="X37:AF37" si="32">SUM(X26:X36)</f>
        <v>31090</v>
      </c>
      <c r="Y37" s="31">
        <f t="shared" si="32"/>
        <v>153</v>
      </c>
      <c r="Z37" s="31">
        <f t="shared" si="32"/>
        <v>9295</v>
      </c>
      <c r="AA37" s="31">
        <f t="shared" si="32"/>
        <v>330</v>
      </c>
      <c r="AB37" s="31">
        <f t="shared" si="32"/>
        <v>2</v>
      </c>
      <c r="AC37" s="31">
        <f t="shared" si="32"/>
        <v>151</v>
      </c>
      <c r="AD37" s="31">
        <f t="shared" si="32"/>
        <v>9625</v>
      </c>
      <c r="AE37" s="31">
        <f t="shared" si="32"/>
        <v>21465</v>
      </c>
      <c r="AF37" s="32">
        <f t="shared" si="32"/>
        <v>21795</v>
      </c>
    </row>
    <row r="38" spans="1:32" s="13" customFormat="1" ht="19.899999999999999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24"/>
      <c r="K38" s="24"/>
      <c r="L38" s="24"/>
      <c r="M38" s="4"/>
      <c r="N38" s="4"/>
      <c r="O38" s="4"/>
      <c r="P38" s="24"/>
      <c r="Q38" s="24"/>
      <c r="R38" s="24"/>
      <c r="S38" s="24"/>
      <c r="T38" s="24"/>
      <c r="U38" s="8"/>
      <c r="V38"/>
      <c r="X38" s="16"/>
      <c r="Y38" s="16"/>
      <c r="AA38"/>
      <c r="AB38" s="4"/>
      <c r="AC38" s="4"/>
      <c r="AE38" s="4"/>
      <c r="AF38" s="4"/>
    </row>
    <row r="39" spans="1:32" s="13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24"/>
      <c r="K39" s="24"/>
      <c r="L39" s="24"/>
      <c r="M39" s="4"/>
      <c r="N39" s="4"/>
      <c r="O39" s="4"/>
      <c r="P39" s="24"/>
      <c r="Q39" s="24"/>
      <c r="R39" s="24"/>
      <c r="S39" s="24"/>
      <c r="T39" s="24"/>
      <c r="U39" s="8"/>
      <c r="V39"/>
      <c r="X39" s="16"/>
      <c r="Y39" s="16"/>
      <c r="AA39"/>
      <c r="AB39" s="4"/>
      <c r="AC39" s="4"/>
      <c r="AE39" s="4"/>
      <c r="AF39" s="4"/>
    </row>
    <row r="40" spans="1:32" s="13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24"/>
      <c r="K40" s="24"/>
      <c r="L40" s="24"/>
      <c r="M40" s="4"/>
      <c r="N40" s="4"/>
      <c r="O40" s="4"/>
      <c r="P40" s="24"/>
      <c r="Q40" s="24"/>
      <c r="R40" s="24"/>
      <c r="S40" s="24"/>
      <c r="T40" s="24"/>
      <c r="U40" s="8"/>
      <c r="V40"/>
      <c r="X40" s="16"/>
      <c r="Y40" s="16"/>
      <c r="AA40"/>
      <c r="AB40" s="4"/>
      <c r="AC40" s="4"/>
      <c r="AE40" s="4"/>
      <c r="AF40" s="4"/>
    </row>
    <row r="41" spans="1:32" s="13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24"/>
      <c r="K41" s="24"/>
      <c r="L41" s="24"/>
      <c r="M41" s="4"/>
      <c r="N41" s="4"/>
      <c r="O41" s="4"/>
      <c r="P41" s="24"/>
      <c r="Q41" s="24"/>
      <c r="R41" s="24"/>
      <c r="S41" s="24"/>
      <c r="T41" s="24"/>
      <c r="U41" s="8"/>
      <c r="V41"/>
      <c r="X41" s="16"/>
      <c r="Y41" s="16"/>
      <c r="AA41"/>
      <c r="AB41" s="4"/>
      <c r="AC41" s="4"/>
      <c r="AE41" s="4"/>
      <c r="AF41" s="4"/>
    </row>
    <row r="42" spans="1:32" s="13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24"/>
      <c r="K42" s="24"/>
      <c r="L42" s="24"/>
      <c r="M42" s="4"/>
      <c r="N42" s="4"/>
      <c r="O42" s="4"/>
      <c r="P42" s="24"/>
      <c r="Q42" s="24"/>
      <c r="R42" s="24"/>
      <c r="S42" s="24"/>
      <c r="T42" s="24"/>
      <c r="U42" s="8"/>
      <c r="V42"/>
      <c r="X42" s="16"/>
      <c r="Y42" s="16"/>
      <c r="AA42"/>
      <c r="AB42" s="4"/>
      <c r="AC42" s="4"/>
      <c r="AE42" s="4"/>
      <c r="AF42" s="4"/>
    </row>
  </sheetData>
  <mergeCells count="12">
    <mergeCell ref="A3:U3"/>
    <mergeCell ref="V3:AB3"/>
    <mergeCell ref="Q4:S4"/>
    <mergeCell ref="J4:P4"/>
    <mergeCell ref="A4:G4"/>
    <mergeCell ref="AC3:AD3"/>
    <mergeCell ref="W7:Y7"/>
    <mergeCell ref="W20:X20"/>
    <mergeCell ref="W21:X21"/>
    <mergeCell ref="W22:X22"/>
    <mergeCell ref="W5:Z5"/>
    <mergeCell ref="AB5:AD5"/>
  </mergeCells>
  <dataValidations count="2">
    <dataValidation type="whole" operator="equal" allowBlank="1" showInputMessage="1" showErrorMessage="1" errorTitle="NÃO MUDAR!!" sqref="P6:P36 G6:G36 T6:T36 L6:L36" xr:uid="{00000000-0002-0000-0800-000000000000}">
      <formula1>100000</formula1>
    </dataValidation>
    <dataValidation type="whole" operator="equal" allowBlank="1" showInputMessage="1" showErrorMessage="1" errorTitle="NÃO MUDAR!!" promptTitle="NÃO MUDAR!!" sqref="B37:H37 J37:T37 I6:I37" xr:uid="{00000000-0002-0000-08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8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3"/>
  <sheetViews>
    <sheetView workbookViewId="0">
      <selection activeCell="B1" sqref="B1"/>
    </sheetView>
  </sheetViews>
  <sheetFormatPr defaultRowHeight="15" x14ac:dyDescent="0.25"/>
  <sheetData>
    <row r="1" spans="1:1" x14ac:dyDescent="0.25">
      <c r="A1">
        <v>150</v>
      </c>
    </row>
    <row r="2" spans="1:1" x14ac:dyDescent="0.25">
      <c r="A2">
        <v>150</v>
      </c>
    </row>
    <row r="3" spans="1:1" x14ac:dyDescent="0.25">
      <c r="A3">
        <v>160</v>
      </c>
    </row>
    <row r="4" spans="1:1" x14ac:dyDescent="0.25">
      <c r="A4">
        <v>170</v>
      </c>
    </row>
    <row r="5" spans="1:1" x14ac:dyDescent="0.25">
      <c r="A5">
        <v>130</v>
      </c>
    </row>
    <row r="6" spans="1:1" x14ac:dyDescent="0.25">
      <c r="A6">
        <v>100</v>
      </c>
    </row>
    <row r="7" spans="1:1" x14ac:dyDescent="0.25">
      <c r="A7">
        <v>140</v>
      </c>
    </row>
    <row r="8" spans="1:1" x14ac:dyDescent="0.25">
      <c r="A8">
        <v>140</v>
      </c>
    </row>
    <row r="9" spans="1:1" x14ac:dyDescent="0.25">
      <c r="A9">
        <v>150</v>
      </c>
    </row>
    <row r="10" spans="1:1" x14ac:dyDescent="0.25">
      <c r="A10">
        <v>130</v>
      </c>
    </row>
    <row r="11" spans="1:1" x14ac:dyDescent="0.25">
      <c r="A11">
        <v>120</v>
      </c>
    </row>
    <row r="12" spans="1:1" x14ac:dyDescent="0.25">
      <c r="A12">
        <v>150</v>
      </c>
    </row>
    <row r="13" spans="1:1" x14ac:dyDescent="0.25">
      <c r="A13">
        <f>SUM(A1:A12)</f>
        <v>1690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2023-12-01T15:14:49Z</cp:lastPrinted>
  <dcterms:created xsi:type="dcterms:W3CDTF">2023-04-07T14:21:25Z</dcterms:created>
  <dcterms:modified xsi:type="dcterms:W3CDTF">2024-01-03T14:56:50Z</dcterms:modified>
</cp:coreProperties>
</file>